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9040" windowHeight="1584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4562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C10" i="6" s="1"/>
  <c r="J50" i="6"/>
  <c r="A30" i="2"/>
  <c r="B3" i="3"/>
  <c r="J18" i="6"/>
  <c r="D1" i="6"/>
  <c r="I30" i="6"/>
  <c r="J47" i="6"/>
  <c r="B34" i="4"/>
  <c r="B52" i="4" s="1"/>
  <c r="A37" i="6" s="1"/>
  <c r="A34" i="2"/>
  <c r="J13" i="6"/>
  <c r="C13" i="6" s="1"/>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1" i="6" l="1"/>
  <c r="C9" i="6"/>
  <c r="C8" i="6"/>
  <c r="C7" i="6"/>
  <c r="C4" i="6"/>
  <c r="G37" i="4"/>
  <c r="G55" i="4"/>
  <c r="G62" i="4"/>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<sst xmlns="http://schemas.openxmlformats.org/spreadsheetml/2006/main" count="17124" uniqueCount="14071">
  <si>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</si>
  <si>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</si>
  <si>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</si>
  <si>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</si>
  <si>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</si>
  <si>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</si>
  <si>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</si>
  <si>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</si>
  <si>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</si>
  <si>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</si>
  <si>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</si>
  <si>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</si>
  <si>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</si>
  <si>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</si>
  <si>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</si>
  <si>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</si>
  <si>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</si>
  <si>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</si>
  <si>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</si>
  <si>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</si>
  <si>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</si>
  <si>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</si>
  <si>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</si>
  <si>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</si>
  <si>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</si>
  <si>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</si>
  <si>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</si>
  <si>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</si>
  <si>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</si>
  <si>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</si>
  <si>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</si>
  <si>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</si>
  <si>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</si>
  <si>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</si>
  <si>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</si>
  <si>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</si>
  <si>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</si>
  <si>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</si>
  <si>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</si>
  <si>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</si>
  <si>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</si>
  <si>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</si>
  <si>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</si>
  <si>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</si>
  <si>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</si>
  <si>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</si>
  <si>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</si>
  <si>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</si>
  <si>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</si>
  <si>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</si>
  <si>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</si>
  <si>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</si>
  <si>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</si>
  <si>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</si>
  <si>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</si>
  <si>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</si>
  <si>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</si>
  <si>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</si>
  <si>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</si>
  <si>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</si>
  <si>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</si>
  <si>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</si>
  <si>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</si>
  <si>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</si>
  <si>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</si>
  <si>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</si>
  <si>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</si>
  <si>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</si>
  <si>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</si>
  <si>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</si>
  <si>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</si>
  <si>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</si>
  <si>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</si>
  <si>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</si>
  <si>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</si>
  <si>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</si>
  <si>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</si>
  <si>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</si>
  <si>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</si>
  <si>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</si>
  <si>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</si>
  <si>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</si>
  <si>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</si>
  <si>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</si>
  <si>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</si>
  <si>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</si>
  <si>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</si>
  <si>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</si>
  <si>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</si>
  <si>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</si>
  <si>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</si>
  <si>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</si>
  <si>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</si>
  <si>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</si>
  <si>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</si>
  <si>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</si>
  <si>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</si>
  <si>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</si>
  <si>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</si>
  <si>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</si>
  <si>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</si>
  <si>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</si>
  <si>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</si>
  <si>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</si>
  <si>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</si>
  <si>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</si>
  <si>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</si>
  <si>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</si>
  <si>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</si>
  <si>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</si>
  <si>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</si>
  <si>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</si>
  <si>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</si>
  <si>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</si>
  <si>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</si>
  <si>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</si>
  <si>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</si>
  <si>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</si>
  <si>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</si>
  <si>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</si>
  <si>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</si>
  <si>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</si>
  <si>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</si>
  <si>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</si>
  <si>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</si>
  <si>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</si>
  <si>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</si>
  <si>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</si>
  <si>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</si>
  <si>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</si>
  <si>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</si>
  <si>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</si>
  <si>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</si>
  <si>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</si>
  <si>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</si>
  <si>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</si>
  <si>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</si>
  <si>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</si>
  <si>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</si>
  <si>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</si>
  <si>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</si>
  <si>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</si>
  <si>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</si>
  <si>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</si>
  <si>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</si>
  <si>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</si>
  <si>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</si>
  <si>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</si>
  <si>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</si>
  <si>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</si>
  <si>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</si>
  <si>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</si>
  <si>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</si>
  <si>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</si>
  <si>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</si>
  <si>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</si>
  <si>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</si>
  <si>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</si>
  <si>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</si>
  <si>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</si>
  <si>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</si>
  <si>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</si>
  <si>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</si>
  <si>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</si>
  <si>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</si>
  <si>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</si>
  <si>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</si>
  <si>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</si>
  <si>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</si>
  <si>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</si>
  <si>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</si>
  <si>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</si>
  <si>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</si>
  <si>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</si>
  <si>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</si>
  <si>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</si>
  <si>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</si>
  <si>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</si>
  <si>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</si>
  <si>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</si>
  <si>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</si>
  <si>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</si>
  <si>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</si>
  <si>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</si>
  <si>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</si>
  <si>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</si>
  <si>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</si>
  <si>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</si>
  <si>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</si>
  <si>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</si>
  <si>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</si>
  <si>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</si>
  <si>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</si>
  <si>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</si>
  <si>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</si>
  <si>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</si>
  <si>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</si>
  <si>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</si>
  <si>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</si>
  <si>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</si>
  <si>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</si>
  <si>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</si>
  <si>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</si>
  <si>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</si>
  <si>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</si>
  <si>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</si>
  <si>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</si>
  <si>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</si>
  <si>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</si>
  <si>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</si>
  <si>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</si>
  <si>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</si>
  <si>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</si>
  <si>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</si>
  <si>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</si>
  <si>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</si>
  <si>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</si>
  <si>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</si>
  <si>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</si>
  <si>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</si>
  <si>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</si>
  <si>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</si>
  <si>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</si>
  <si>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</si>
  <si>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</si>
  <si>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</si>
  <si>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</si>
  <si>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</si>
  <si>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</si>
  <si>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</si>
  <si>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</si>
  <si>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</si>
  <si>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</si>
  <si>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</si>
  <si>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</si>
  <si>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</si>
  <si>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</si>
  <si>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</si>
  <si>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</si>
  <si>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</si>
  <si>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</si>
  <si>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</si>
  <si>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</si>
  <si>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</si>
  <si>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</si>
  <si>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</si>
  <si>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</si>
  <si>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</si>
  <si>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</si>
  <si>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</si>
  <si>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</si>
  <si>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</si>
  <si>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</si>
  <si>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</si>
  <si>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</si>
  <si>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</si>
  <si>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</si>
  <si>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</si>
  <si>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</si>
  <si>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</si>
  <si>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</si>
  <si>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</si>
  <si>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</si>
  <si>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</si>
  <si>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</si>
  <si>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</si>
  <si>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</si>
  <si>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</si>
  <si>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</si>
  <si>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</si>
  <si>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</si>
  <si>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</si>
  <si>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</si>
  <si>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</si>
  <si>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</si>
  <si>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</si>
  <si>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</si>
  <si>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</si>
  <si>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</si>
  <si>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</si>
  <si>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</si>
  <si>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</si>
  <si>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</si>
  <si>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</si>
  <si>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</si>
  <si>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</si>
  <si>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</si>
  <si>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</si>
  <si>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</si>
  <si>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</si>
  <si>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</si>
  <si>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</si>
  <si>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</si>
  <si>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</si>
  <si>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</si>
  <si>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</si>
  <si>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</si>
  <si>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</si>
  <si>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</si>
  <si>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</si>
  <si>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</si>
  <si>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</si>
  <si>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</si>
  <si>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</si>
  <si>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</si>
  <si>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</si>
  <si>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</si>
  <si>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</si>
  <si>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</si>
  <si>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</si>
  <si>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</si>
  <si>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</si>
  <si>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</si>
  <si>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</si>
  <si>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</si>
  <si>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</si>
  <si>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</si>
  <si>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</si>
  <si>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</si>
  <si>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</si>
  <si>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</si>
  <si>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</si>
  <si>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</si>
  <si>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</si>
  <si>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</si>
  <si>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</si>
  <si>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</si>
  <si>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</si>
  <si>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</si>
  <si>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</si>
  <si>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</si>
  <si>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</si>
  <si>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</si>
  <si>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</si>
  <si>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</si>
  <si>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</si>
  <si>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</si>
  <si>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</si>
  <si>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</si>
  <si>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</si>
  <si>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</si>
  <si>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</si>
  <si>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</si>
  <si>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</si>
  <si>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</si>
  <si>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</si>
  <si>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</si>
  <si>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</si>
  <si>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</si>
  <si>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</si>
  <si>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</si>
  <si>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</si>
  <si>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</si>
  <si>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</si>
  <si>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</si>
  <si>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</si>
  <si>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</si>
  <si>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</si>
  <si>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</si>
  <si>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</si>
  <si>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</si>
  <si>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</si>
  <si>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</si>
  <si>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</si>
  <si>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</si>
  <si>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</si>
  <si>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</si>
  <si>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</si>
  <si>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</si>
  <si>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</si>
  <si>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</si>
  <si>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</si>
  <si>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</si>
  <si>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</si>
  <si>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</si>
  <si>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</si>
  <si>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</si>
  <si>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</si>
  <si>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</si>
  <si>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</si>
  <si>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</si>
  <si>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</si>
  <si>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</si>
  <si>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</si>
  <si>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</si>
  <si>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</si>
  <si>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</si>
  <si>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</si>
  <si>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</si>
  <si>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</si>
  <si>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</si>
  <si>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</si>
  <si>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</si>
  <si>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</si>
  <si>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</si>
  <si>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</si>
  <si>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</si>
  <si>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</si>
  <si>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</si>
  <si>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</si>
  <si>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</si>
  <si>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</si>
  <si>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</si>
  <si>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</si>
  <si>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</si>
  <si>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</si>
  <si>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</si>
  <si>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</si>
  <si>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</si>
  <si>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</si>
  <si>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</si>
  <si>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</si>
  <si>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</si>
  <si>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</si>
  <si>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</si>
  <si>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</si>
  <si>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</si>
  <si>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</si>
  <si>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</si>
  <si>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</si>
  <si>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</si>
  <si>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</si>
  <si>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</si>
  <si>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</si>
  <si>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</si>
  <si>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</si>
  <si>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</si>
  <si>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</si>
  <si>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</si>
  <si>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</si>
  <si>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</si>
  <si>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</si>
  <si>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</si>
  <si>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</si>
  <si>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</si>
  <si>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</si>
  <si>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</si>
  <si>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</si>
  <si>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</si>
  <si>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</si>
  <si>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</si>
  <si>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</si>
  <si>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</si>
  <si>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</si>
  <si>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</si>
  <si>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</si>
  <si>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</si>
  <si>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</si>
  <si>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</si>
  <si>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</si>
  <si>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</si>
  <si>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</si>
  <si>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</si>
  <si>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</si>
  <si>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</si>
  <si>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</si>
  <si>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</si>
  <si>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</si>
  <si>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</si>
  <si>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</si>
  <si>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</si>
  <si>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</si>
  <si>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</si>
  <si>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</si>
  <si>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</si>
  <si>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</si>
  <si>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</si>
  <si>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</si>
  <si>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</si>
  <si>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</si>
  <si>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</si>
  <si>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</si>
  <si>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</si>
  <si>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</si>
  <si>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</si>
  <si>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</si>
  <si>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</si>
  <si>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</si>
  <si>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</si>
  <si>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</si>
  <si>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</si>
  <si>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</si>
  <si>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</si>
  <si>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</si>
  <si>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</si>
  <si>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</si>
  <si>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</si>
  <si>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</si>
  <si>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</si>
  <si>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</si>
  <si>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</si>
  <si>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</si>
  <si>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</si>
  <si>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</si>
  <si>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</si>
  <si>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</si>
  <si>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</si>
  <si>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</si>
  <si>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</si>
  <si>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</si>
  <si>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</si>
  <si>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</si>
  <si>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</si>
  <si>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</si>
  <si>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</si>
  <si>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</si>
  <si>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</si>
  <si>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</si>
  <si>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</si>
  <si>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</si>
  <si>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</si>
  <si>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</si>
  <si>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</si>
  <si>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</si>
  <si>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</si>
  <si>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</si>
  <si>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</si>
  <si>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</si>
  <si>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</si>
  <si>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</si>
  <si>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</si>
  <si>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</si>
  <si>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</si>
  <si>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</si>
  <si>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</si>
  <si>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</si>
  <si>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</si>
  <si>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</si>
  <si>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</si>
  <si>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</si>
  <si>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</si>
  <si>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</si>
  <si>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</si>
  <si>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</si>
  <si>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</si>
  <si>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</si>
  <si>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</si>
  <si>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</si>
  <si>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</si>
  <si>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</si>
  <si>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</si>
  <si>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</si>
  <si>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</si>
  <si>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</si>
  <si>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</si>
  <si>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</si>
  <si>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</si>
  <si>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</si>
  <si>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</si>
  <si>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</si>
  <si>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</si>
  <si>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</si>
  <si>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</si>
  <si>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</si>
  <si>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</si>
  <si>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</si>
  <si>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</si>
  <si>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</si>
  <si>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</si>
  <si>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</si>
  <si>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</si>
  <si>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</si>
  <si>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</si>
  <si>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</si>
  <si>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</si>
  <si>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</si>
  <si>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</si>
  <si>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</si>
  <si>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</si>
  <si>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</si>
  <si>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</si>
  <si>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</si>
  <si>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</si>
  <si>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</si>
  <si>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</si>
  <si>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</si>
  <si>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</si>
  <si>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</si>
  <si>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</si>
  <si>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</si>
  <si>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</si>
  <si>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</si>
  <si>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</si>
  <si>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</si>
  <si>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</si>
  <si>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</si>
  <si>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</si>
  <si>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</si>
  <si>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</si>
  <si>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</si>
  <si>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</si>
  <si>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</si>
  <si>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</si>
  <si>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</si>
  <si>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</si>
  <si>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</si>
  <si>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</si>
  <si>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</si>
  <si>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</si>
  <si>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</si>
  <si>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</si>
  <si>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</si>
  <si>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</si>
  <si>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</si>
  <si>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</si>
  <si>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</si>
  <si>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</si>
  <si>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</si>
  <si>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</si>
  <si>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</si>
  <si>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</si>
  <si>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</si>
  <si>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</si>
  <si>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</si>
  <si>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</si>
  <si>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</si>
  <si>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</si>
  <si>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</si>
  <si>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</si>
  <si>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</si>
  <si>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</si>
  <si>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</si>
  <si>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</si>
  <si>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</si>
  <si>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</si>
  <si>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</si>
  <si>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</si>
  <si>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</si>
  <si>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</si>
  <si>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</si>
  <si>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</si>
  <si>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</si>
  <si>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</si>
  <si>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</si>
  <si>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</si>
  <si>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</si>
  <si>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</si>
  <si>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</si>
  <si>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</si>
  <si>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</si>
  <si>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</si>
  <si>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</si>
  <si>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</si>
  <si>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</si>
  <si>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</si>
  <si>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</si>
  <si>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</si>
  <si>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</si>
  <si>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</si>
  <si>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</si>
  <si>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</si>
  <si>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</si>
  <si>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</si>
  <si>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</si>
  <si>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</si>
  <si>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</si>
  <si>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</si>
  <si>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</si>
  <si>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</si>
  <si>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</si>
  <si>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</si>
  <si>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</si>
  <si>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</si>
  <si>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</si>
  <si>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</si>
  <si>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</si>
  <si>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</si>
  <si>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</si>
  <si>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</si>
  <si>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</si>
  <si>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</si>
  <si>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</si>
  <si>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</si>
  <si>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</si>
  <si>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</si>
  <si>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</si>
  <si>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</si>
  <si>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</si>
  <si>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</si>
  <si>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</si>
  <si>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</si>
  <si>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</si>
  <si>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</si>
  <si>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</si>
  <si>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</si>
  <si>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</si>
  <si>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</si>
  <si>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</si>
  <si>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</si>
  <si>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</si>
  <si>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</si>
  <si>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</si>
  <si>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</si>
  <si>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</si>
  <si>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</si>
  <si>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</si>
  <si>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</si>
  <si>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</si>
  <si>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</si>
  <si>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</si>
  <si>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</si>
  <si>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</si>
  <si>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</si>
  <si>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</si>
  <si>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</si>
  <si>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</si>
  <si>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</si>
  <si>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</si>
  <si>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</si>
  <si>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</si>
  <si>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</si>
  <si>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</si>
  <si>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</si>
  <si>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</si>
  <si>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</si>
  <si>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</si>
  <si>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</si>
  <si>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</si>
  <si>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</si>
  <si>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</si>
  <si>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</si>
  <si>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</si>
  <si>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</si>
  <si>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</si>
  <si>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</si>
  <si>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</si>
  <si>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</si>
  <si>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</si>
  <si>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</si>
  <si>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</si>
  <si>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</si>
  <si>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</si>
  <si>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</si>
  <si>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</si>
  <si>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</si>
  <si>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</si>
  <si>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</si>
  <si>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</si>
  <si>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</si>
  <si>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</si>
  <si>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</si>
  <si>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</si>
  <si>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</si>
  <si>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</si>
  <si>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</si>
  <si>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</si>
  <si>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</si>
  <si>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</si>
  <si>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</si>
  <si>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</si>
  <si>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</si>
  <si>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</si>
  <si>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</si>
  <si>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</si>
  <si>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</si>
  <si>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</si>
  <si>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</si>
  <si>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</si>
  <si>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</si>
  <si>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</si>
  <si>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</si>
  <si>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</si>
  <si>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</si>
  <si>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</si>
  <si>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</si>
  <si>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</si>
  <si>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</si>
  <si>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</si>
  <si>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</si>
  <si>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</si>
  <si>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</si>
  <si>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</si>
  <si>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</si>
  <si>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</si>
  <si>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</si>
  <si>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</si>
  <si>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</si>
  <si>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</si>
  <si>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</si>
  <si>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</si>
  <si>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</si>
  <si>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</si>
  <si>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</si>
  <si>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</si>
  <si>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</si>
  <si>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</si>
  <si>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</si>
  <si>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</si>
  <si>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</si>
  <si>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</si>
  <si>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</si>
  <si>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</si>
  <si>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</si>
  <si>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</si>
  <si>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</si>
  <si>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</si>
  <si>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</si>
  <si>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</si>
  <si>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</si>
  <si>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</si>
  <si>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</si>
  <si>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</si>
  <si>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</si>
  <si>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</si>
  <si>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</si>
  <si>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</si>
  <si>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</si>
  <si>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</si>
  <si>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</si>
  <si>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</si>
  <si>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</si>
  <si>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</si>
  <si>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</si>
  <si>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</si>
  <si>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</si>
  <si>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</si>
  <si>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</si>
  <si>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</si>
  <si>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</si>
  <si>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</si>
  <si>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</si>
  <si>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</si>
  <si>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</si>
  <si>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</si>
  <si>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</si>
  <si>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</si>
  <si>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</si>
  <si>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</si>
  <si>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</si>
  <si>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</si>
  <si>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</si>
  <si>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</si>
  <si>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</si>
  <si>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</si>
  <si>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</si>
  <si>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</si>
  <si>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</si>
  <si>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</si>
  <si>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</si>
  <si>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</si>
  <si>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</si>
  <si>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</si>
  <si>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</si>
  <si>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</si>
  <si>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</si>
  <si>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</si>
  <si>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</si>
  <si>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</si>
  <si>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</si>
  <si>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</si>
  <si>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</si>
  <si>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</si>
  <si>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</si>
  <si>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</si>
  <si>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</si>
  <si>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</si>
  <si>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</si>
  <si>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</si>
  <si>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</si>
  <si>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</si>
  <si>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</si>
  <si>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</si>
  <si>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</si>
  <si>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</si>
  <si>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</si>
  <si>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</si>
  <si>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</si>
  <si>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</si>
  <si>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</si>
  <si>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</si>
  <si>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</si>
  <si>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</si>
  <si>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</si>
  <si>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</si>
  <si>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</si>
  <si>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</si>
  <si>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</si>
  <si>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</si>
  <si>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</si>
  <si>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</si>
  <si>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</si>
  <si>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</si>
  <si>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</si>
  <si>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</si>
  <si>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</si>
  <si>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</si>
  <si>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</si>
  <si>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</si>
  <si>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</si>
  <si>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</si>
  <si>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</si>
  <si>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</si>
  <si>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</si>
  <si>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</si>
  <si>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</si>
  <si>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</si>
  <si>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</si>
  <si>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</si>
  <si>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</si>
  <si>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</si>
  <si>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</si>
  <si>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</si>
  <si>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</si>
  <si>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</si>
  <si>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</si>
  <si>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</si>
  <si>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</si>
  <si>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</si>
  <si>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</si>
  <si>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</si>
  <si>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</si>
  <si>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</si>
  <si>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</si>
  <si>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</si>
  <si>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</si>
  <si>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</si>
  <si>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</si>
  <si>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</si>
  <si>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</si>
  <si>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</si>
  <si>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</si>
  <si>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</si>
  <si>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</si>
  <si>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</si>
  <si>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</si>
  <si>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</si>
  <si>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</si>
  <si>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</si>
  <si>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</si>
  <si>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</si>
  <si>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</si>
  <si>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</si>
  <si>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</si>
  <si>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</si>
  <si>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</si>
  <si>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</si>
  <si>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</si>
  <si>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</si>
  <si>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</si>
  <si>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</si>
  <si>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</si>
  <si>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</si>
  <si>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</si>
  <si>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</si>
  <si>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</si>
  <si>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</si>
  <si>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</si>
  <si>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</si>
  <si>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</si>
  <si>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</si>
  <si>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</si>
  <si>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</si>
  <si>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</si>
  <si>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</si>
  <si>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</si>
  <si>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</si>
  <si>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</si>
  <si>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</si>
  <si>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</si>
  <si>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</si>
  <si>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</si>
  <si>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</si>
  <si>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</si>
  <si>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</si>
  <si>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</si>
  <si>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</si>
  <si>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</si>
  <si>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</si>
  <si>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</si>
  <si>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</si>
  <si>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</si>
  <si>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</si>
  <si>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</si>
  <si>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</si>
  <si>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</si>
  <si>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</si>
  <si>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</si>
  <si>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</si>
  <si>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</si>
  <si>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</si>
  <si>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</si>
  <si>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</si>
  <si>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</si>
  <si>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</si>
  <si>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</si>
  <si>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</si>
  <si>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</si>
  <si>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</si>
  <si>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</si>
  <si>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</si>
  <si>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</si>
  <si>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</si>
  <si>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</si>
  <si>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</si>
  <si>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</si>
  <si>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</si>
  <si>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</si>
  <si>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</si>
  <si>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</si>
  <si>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</si>
  <si>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</si>
  <si>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</si>
  <si>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</si>
  <si>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</si>
  <si>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</si>
  <si>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</si>
  <si>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</si>
  <si>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</si>
  <si>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</si>
  <si>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</si>
  <si>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</si>
  <si>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</si>
  <si>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</si>
  <si>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</si>
  <si>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</si>
  <si>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</si>
  <si>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</si>
  <si>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</si>
  <si>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</si>
  <si>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</si>
  <si>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</si>
  <si>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</si>
  <si>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</si>
  <si>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</si>
  <si>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</si>
  <si>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</si>
  <si>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</si>
  <si>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</si>
  <si>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</si>
  <si>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</si>
  <si>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</si>
  <si>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</si>
  <si>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</si>
  <si>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</si>
  <si>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</si>
  <si>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</si>
  <si>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</si>
  <si>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</si>
  <si>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</si>
  <si>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</si>
  <si>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</si>
  <si>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</si>
  <si>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</si>
  <si>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</si>
  <si>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</si>
  <si>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</si>
  <si>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</si>
  <si>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</si>
  <si>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</si>
  <si>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</si>
  <si>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</si>
  <si>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</si>
  <si>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</si>
  <si>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</si>
  <si>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</si>
  <si>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</si>
  <si>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</si>
  <si>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</si>
  <si>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</si>
  <si>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</si>
  <si>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</si>
  <si>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</si>
  <si>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</si>
  <si>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</si>
  <si>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</si>
  <si>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</si>
  <si>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</si>
  <si>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</si>
  <si>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</si>
  <si>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</si>
  <si>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</si>
  <si>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</si>
  <si>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</si>
  <si>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</si>
  <si>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</si>
  <si>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</si>
  <si>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</si>
  <si>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</si>
  <si>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</si>
  <si>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</si>
  <si>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</si>
  <si>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</si>
  <si>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</si>
  <si>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</si>
  <si>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</si>
  <si>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</si>
  <si>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</si>
  <si>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</si>
  <si>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</si>
  <si>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</si>
  <si>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</si>
  <si>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</si>
  <si>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</si>
  <si>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</si>
  <si>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</si>
  <si>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</si>
  <si>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</si>
  <si>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</si>
  <si>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</si>
  <si>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</si>
  <si>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</si>
  <si>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</si>
  <si>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</si>
  <si>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</si>
  <si>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</si>
  <si>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</si>
  <si>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</si>
  <si>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</si>
  <si>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</si>
  <si>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</si>
  <si>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</si>
  <si>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</si>
  <si>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</si>
  <si>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</si>
  <si>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</si>
  <si>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</si>
  <si>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</si>
  <si>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</si>
  <si>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</si>
  <si>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</si>
  <si>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</si>
  <si>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</si>
  <si>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</si>
  <si>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</si>
  <si>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</si>
  <si>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</si>
  <si>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</si>
  <si>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</si>
  <si>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</si>
  <si>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</si>
  <si>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</si>
  <si>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</si>
  <si>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</si>
  <si>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</si>
  <si>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</si>
  <si>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</si>
  <si>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</si>
  <si>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</si>
  <si>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</si>
  <si>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</si>
  <si>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</si>
  <si>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</si>
  <si>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</si>
  <si>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</si>
  <si>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</si>
  <si>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</si>
  <si>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</si>
  <si>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</si>
  <si>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</si>
  <si>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</si>
  <si>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</si>
  <si>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</si>
  <si>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</si>
  <si>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</si>
  <si>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</si>
  <si>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</si>
  <si>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</si>
  <si>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</si>
  <si>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</si>
  <si>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</si>
  <si>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</si>
  <si>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</si>
  <si>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</si>
  <si>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</si>
  <si>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</si>
  <si>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</si>
  <si>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</si>
  <si>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</si>
  <si>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</si>
  <si>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</si>
  <si>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</si>
  <si>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</si>
  <si>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</si>
  <si>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</si>
  <si>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</si>
  <si>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</si>
  <si>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</si>
  <si>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</si>
  <si>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</si>
  <si>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</si>
  <si>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</si>
  <si>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</si>
  <si>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</si>
  <si>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</si>
  <si>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</si>
  <si>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</si>
  <si>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</si>
  <si>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</si>
  <si>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</si>
  <si>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</si>
  <si>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</si>
  <si>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</si>
  <si>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</si>
  <si>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</si>
  <si>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</si>
  <si>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</si>
  <si>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</si>
  <si>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</si>
  <si>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</si>
  <si>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</si>
  <si>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</si>
  <si>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</si>
  <si>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</si>
  <si>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</si>
  <si>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</si>
  <si>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</si>
  <si>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</si>
  <si>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</si>
  <si>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</si>
  <si>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</si>
  <si>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</si>
  <si>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</si>
  <si>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</si>
  <si>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</si>
  <si>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</si>
  <si>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</si>
  <si>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</si>
  <si>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</si>
  <si>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</si>
  <si>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</si>
  <si>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</si>
  <si>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</si>
  <si>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</si>
  <si>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</si>
  <si>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</si>
  <si>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</si>
  <si>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</si>
  <si>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</si>
  <si>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</si>
  <si>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</si>
  <si>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</si>
  <si>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</si>
  <si>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</si>
  <si>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</si>
  <si>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</si>
  <si>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</si>
  <si>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</si>
  <si>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</si>
  <si>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</si>
  <si>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</si>
  <si>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</si>
  <si>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</si>
  <si>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</si>
  <si>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</si>
  <si>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</si>
  <si>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</si>
  <si>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</si>
  <si>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</si>
  <si>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</si>
  <si>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</si>
  <si>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</si>
  <si>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</si>
  <si>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</si>
  <si>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</si>
  <si>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</si>
  <si>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</si>
  <si>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</si>
  <si>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</si>
  <si>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</si>
  <si>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</si>
  <si>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</si>
  <si>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</si>
  <si>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</si>
  <si>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</si>
  <si>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</si>
  <si>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</si>
  <si>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</si>
  <si>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</si>
  <si>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</si>
  <si>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</si>
  <si>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</si>
  <si>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</si>
  <si>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</si>
  <si>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</si>
  <si>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</si>
  <si>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</si>
  <si>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</si>
  <si>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</si>
  <si>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</si>
  <si>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</si>
  <si>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</si>
  <si>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</si>
  <si>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</si>
  <si>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</si>
  <si>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</si>
  <si>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</si>
  <si>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</si>
  <si>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</si>
  <si>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</si>
  <si>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</si>
  <si>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</si>
  <si>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</si>
  <si>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</si>
  <si>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</si>
  <si>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</si>
  <si>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</si>
  <si>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</si>
  <si>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</si>
  <si>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</si>
  <si>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</si>
  <si>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</si>
  <si>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</si>
  <si>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</si>
  <si>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</si>
  <si>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</si>
  <si>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</si>
  <si>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</si>
  <si>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</si>
  <si>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</si>
  <si>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</si>
  <si>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</si>
  <si>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</si>
  <si>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</si>
  <si>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</si>
  <si>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</si>
  <si>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</si>
  <si>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</si>
  <si>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</si>
  <si>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</si>
  <si>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</si>
  <si>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</si>
  <si>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</si>
  <si>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</si>
  <si>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</si>
  <si>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</si>
  <si>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</si>
  <si>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</si>
  <si>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</si>
  <si>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</si>
  <si>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</si>
  <si>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</si>
  <si>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</si>
  <si>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</si>
  <si>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</si>
  <si>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</si>
  <si>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</si>
  <si>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</si>
  <si>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</si>
  <si>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</si>
  <si>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</si>
  <si>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</si>
  <si>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</si>
  <si>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</si>
  <si>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</si>
  <si>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</si>
  <si>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</si>
  <si>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</si>
  <si>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</si>
  <si>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</si>
  <si>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</si>
  <si>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</si>
  <si>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</si>
  <si>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</si>
  <si>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</si>
  <si>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</si>
  <si>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</si>
  <si>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</si>
  <si>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</si>
  <si>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</si>
  <si>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</si>
  <si>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</si>
  <si>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</si>
  <si>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</si>
  <si>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</si>
  <si>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</si>
  <si>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</si>
  <si>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</si>
  <si>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</si>
  <si>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</si>
  <si>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</si>
  <si>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</si>
  <si>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</si>
  <si>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</si>
  <si>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</si>
  <si>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</si>
  <si>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</si>
  <si>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</si>
  <si>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</si>
  <si>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</si>
  <si>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</si>
  <si>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</si>
  <si>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</si>
  <si>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</si>
  <si>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</si>
  <si>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</si>
  <si>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</si>
  <si>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</si>
  <si>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</si>
  <si>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</si>
  <si>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</si>
  <si>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</si>
  <si>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</si>
  <si>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</si>
  <si>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</si>
  <si>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</si>
  <si>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</si>
  <si>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</si>
  <si>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</si>
  <si>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</si>
  <si>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</si>
  <si>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</si>
  <si>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</si>
  <si>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</si>
  <si>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</si>
  <si>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</si>
  <si>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</si>
  <si>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</si>
  <si>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</si>
  <si>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</si>
  <si>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</si>
  <si>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</si>
  <si>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</si>
  <si>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</si>
  <si>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</si>
  <si>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</si>
  <si>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</si>
  <si>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</si>
  <si>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</si>
  <si>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</si>
  <si>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</si>
  <si>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</si>
  <si>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</si>
  <si>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</si>
  <si>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</si>
  <si>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</si>
  <si>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</si>
  <si>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</si>
  <si>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</si>
  <si>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</si>
  <si>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</si>
  <si>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</si>
  <si>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</si>
  <si>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</si>
  <si>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</si>
  <si>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</si>
  <si>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</si>
  <si>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</si>
  <si>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</si>
  <si>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</si>
  <si>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</si>
  <si>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</si>
  <si>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</si>
  <si>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</si>
  <si>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</si>
  <si>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</si>
  <si>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</si>
  <si>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</si>
  <si>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</si>
  <si>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</si>
  <si>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</si>
  <si>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</si>
  <si>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</si>
  <si>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</si>
  <si>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</si>
  <si>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</si>
  <si>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</si>
  <si>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</si>
  <si>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</si>
  <si>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</si>
  <si>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</si>
  <si>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</si>
  <si>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</si>
  <si>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</si>
  <si>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</si>
  <si>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</si>
  <si>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</si>
  <si>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</si>
  <si>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</si>
  <si>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</si>
  <si>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</si>
  <si>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</si>
  <si>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</si>
  <si>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</si>
  <si>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</si>
  <si>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</si>
  <si>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</si>
  <si>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</si>
  <si>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</si>
  <si>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</si>
  <si>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</si>
  <si>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</si>
  <si>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</si>
  <si>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</si>
  <si>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</si>
  <si>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</si>
  <si>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</si>
  <si>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</si>
  <si>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</si>
  <si>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</si>
  <si>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</si>
  <si>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</si>
  <si>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</si>
  <si>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</si>
  <si>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</si>
  <si>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</si>
  <si>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</si>
  <si>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</si>
  <si>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</si>
  <si>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</si>
  <si>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</si>
  <si>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</si>
  <si>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</si>
  <si>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</si>
  <si>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</si>
  <si>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</si>
  <si>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</si>
  <si>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</si>
  <si>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</si>
  <si>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</si>
  <si>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</si>
  <si>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</si>
  <si>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</si>
  <si>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</si>
  <si>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</si>
  <si>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</si>
  <si>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</si>
  <si>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</si>
  <si>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</si>
  <si>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</si>
  <si>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</si>
  <si>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</si>
  <si>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</si>
  <si>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</si>
  <si>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</si>
  <si>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</si>
  <si>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</si>
  <si>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</si>
  <si>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</si>
  <si>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</si>
  <si>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</si>
  <si>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</si>
  <si>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</si>
  <si>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</si>
  <si>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</si>
  <si>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</si>
  <si>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</si>
  <si>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</si>
  <si>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</si>
  <si>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</si>
  <si>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</si>
  <si>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</si>
  <si>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</si>
  <si>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</si>
  <si>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</si>
  <si>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</si>
  <si>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</si>
  <si>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</si>
  <si>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</si>
  <si>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</si>
  <si>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</si>
  <si>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</si>
  <si>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</si>
  <si>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</si>
  <si>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</si>
  <si>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</si>
  <si>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</si>
  <si>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</si>
  <si>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</si>
  <si>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</si>
  <si>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</si>
  <si>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</si>
  <si>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</si>
  <si>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</si>
  <si>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</si>
  <si>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</si>
  <si>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</si>
  <si>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</si>
  <si>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</si>
  <si>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</si>
  <si>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</si>
  <si>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</si>
  <si>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</si>
  <si>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</si>
  <si>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</si>
  <si>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</si>
  <si>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</si>
  <si>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</si>
  <si>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</si>
  <si>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</si>
  <si>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</si>
  <si>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</si>
  <si>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</si>
  <si>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</si>
  <si>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</si>
  <si>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</si>
  <si>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</si>
  <si>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</si>
  <si>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</si>
  <si>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</si>
  <si>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</si>
  <si>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</si>
  <si>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</si>
  <si>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</si>
  <si>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</si>
  <si>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</si>
  <si>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</si>
  <si>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</si>
  <si>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</si>
  <si>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</si>
  <si>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</si>
  <si>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</si>
  <si>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</si>
  <si>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</si>
  <si>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</si>
  <si>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</si>
  <si>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</si>
  <si>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</si>
  <si>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</si>
  <si>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</si>
  <si>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</si>
  <si>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</si>
  <si>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</si>
  <si>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</si>
  <si>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</si>
  <si>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</si>
  <si>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</si>
  <si>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</si>
  <si>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</si>
  <si>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</si>
  <si>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</si>
  <si>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</si>
  <si>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</si>
  <si>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</si>
  <si>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</si>
  <si>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</si>
  <si>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</si>
  <si>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</si>
  <si>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</si>
  <si>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</si>
  <si>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</si>
  <si>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</si>
  <si>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</si>
  <si>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</si>
  <si>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</si>
  <si>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</si>
  <si>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</si>
  <si>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</si>
  <si>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</si>
  <si>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</si>
  <si>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</si>
  <si>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</si>
  <si>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</si>
  <si>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</si>
  <si>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</si>
  <si>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</si>
  <si>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</si>
  <si>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</si>
  <si>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</si>
  <si>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</si>
  <si>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</si>
  <si>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</si>
  <si>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</si>
  <si>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</si>
  <si>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</si>
  <si>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</si>
  <si>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</si>
  <si>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</si>
  <si>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</si>
  <si>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</si>
  <si>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</si>
  <si>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</si>
  <si>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</si>
  <si>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</si>
  <si>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</si>
  <si>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</si>
  <si>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</si>
  <si>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</si>
  <si>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</si>
  <si>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</si>
  <si>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</si>
  <si>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</si>
  <si>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</si>
  <si>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</si>
  <si>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</si>
  <si>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</si>
  <si>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</si>
  <si>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</si>
  <si>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</si>
  <si>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</si>
  <si>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</si>
  <si>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</si>
  <si>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</si>
  <si>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</si>
  <si>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</si>
  <si>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</si>
  <si>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</si>
  <si>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</si>
  <si>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</si>
  <si>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</si>
  <si>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</si>
  <si>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</si>
  <si>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</si>
  <si>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</si>
  <si>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</si>
  <si>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</si>
  <si>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</si>
  <si>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</si>
  <si>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</si>
  <si>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</si>
  <si>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</si>
  <si>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</si>
  <si>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</si>
  <si>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</si>
  <si>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</si>
  <si>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</si>
  <si>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</si>
  <si>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</si>
  <si>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</si>
  <si>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</si>
  <si>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</si>
  <si>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</si>
  <si>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</si>
  <si>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</si>
  <si>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</si>
  <si>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</si>
  <si>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</si>
  <si>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</si>
  <si>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</si>
  <si>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</si>
  <si>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</si>
  <si>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</si>
  <si>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</si>
  <si>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</si>
  <si>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</si>
  <si>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</si>
  <si>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</si>
  <si>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</si>
  <si>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</si>
  <si>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</si>
  <si>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</si>
  <si>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</si>
  <si>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</si>
  <si>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</si>
  <si>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</si>
  <si>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</si>
  <si>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</si>
  <si>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</si>
  <si>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</si>
  <si>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</si>
  <si>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</si>
  <si>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</si>
  <si>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</si>
  <si>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</si>
  <si>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</si>
  <si>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</si>
  <si>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</si>
  <si>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</si>
  <si>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</si>
  <si>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</si>
  <si>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</si>
  <si>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</si>
  <si>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</si>
  <si>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</si>
  <si>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</si>
  <si>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</si>
  <si>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</si>
  <si>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</si>
  <si>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</si>
  <si>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</si>
  <si>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</si>
  <si>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</si>
  <si>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</si>
  <si>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</si>
  <si>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</si>
  <si>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</si>
  <si>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</si>
  <si>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</si>
  <si>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</si>
  <si>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</si>
  <si>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</si>
  <si>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</si>
  <si>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</si>
  <si>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</si>
  <si>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</si>
  <si>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</si>
  <si>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</si>
  <si>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</si>
  <si>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</si>
  <si>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</si>
  <si>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</si>
  <si>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</si>
  <si>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</si>
  <si>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</si>
  <si>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</si>
  <si>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</si>
  <si>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</si>
  <si>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</si>
  <si>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</si>
  <si>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</si>
  <si>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</si>
  <si>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</si>
  <si>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</si>
  <si>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</si>
  <si>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</si>
  <si>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</si>
  <si>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</si>
  <si>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</si>
  <si>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</si>
  <si>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</si>
  <si>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</si>
  <si>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</si>
  <si>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</si>
  <si>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</si>
  <si>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</si>
  <si>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</si>
  <si>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</si>
  <si>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</si>
  <si>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</si>
  <si>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</si>
  <si>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</si>
  <si>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</si>
  <si>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</si>
  <si>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</si>
  <si>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</si>
  <si>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</si>
  <si>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</si>
  <si>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</si>
  <si>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</si>
  <si>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</si>
  <si>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</si>
  <si>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</si>
  <si>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</si>
  <si>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</si>
  <si>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</si>
  <si>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</si>
  <si>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</si>
  <si>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</si>
  <si>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</si>
  <si>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</si>
  <si>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</si>
  <si>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</si>
  <si>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</si>
  <si>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</si>
  <si>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</si>
  <si>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</si>
  <si>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</si>
  <si>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</si>
  <si>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</si>
  <si>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</si>
  <si>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</si>
  <si>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</si>
  <si>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</si>
  <si>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</si>
  <si>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</si>
  <si>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</si>
  <si>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</si>
  <si>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</si>
  <si>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</si>
  <si>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</si>
  <si>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</si>
  <si>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</si>
  <si>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</si>
  <si>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</si>
  <si>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</si>
  <si>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</si>
  <si>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</si>
  <si>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</si>
  <si>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</si>
  <si>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</si>
  <si>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</si>
  <si>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</si>
  <si>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</si>
  <si>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</si>
  <si>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</si>
  <si>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</si>
  <si>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</si>
  <si>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</si>
  <si>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</si>
  <si>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</si>
  <si>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</si>
  <si>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</si>
  <si>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</si>
  <si>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</si>
  <si>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</si>
  <si>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</si>
  <si>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</si>
  <si>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</si>
  <si>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</si>
  <si>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</si>
  <si>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</si>
  <si>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</si>
  <si>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</si>
  <si>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</si>
  <si>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</si>
  <si>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</si>
  <si>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</si>
  <si>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</si>
  <si>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</si>
  <si>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</si>
  <si>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</si>
  <si>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</si>
  <si>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</si>
  <si>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</si>
  <si>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</si>
  <si>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</si>
  <si>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</si>
  <si>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</si>
  <si>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</si>
  <si>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</si>
  <si>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</si>
  <si>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</si>
  <si>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</si>
  <si>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</si>
  <si>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</si>
  <si>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</si>
  <si>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</si>
  <si>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</si>
  <si>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</si>
  <si>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</si>
  <si>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</si>
  <si>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</si>
  <si>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</si>
  <si>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</si>
  <si>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</si>
  <si>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</si>
  <si>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</si>
  <si>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</si>
  <si>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</si>
  <si>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</si>
  <si>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</si>
  <si>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</si>
  <si>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</si>
  <si>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</si>
  <si>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</si>
  <si>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</si>
  <si>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</si>
  <si>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</si>
  <si>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</si>
  <si>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</si>
  <si>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</si>
  <si>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</si>
  <si>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</si>
  <si>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</si>
  <si>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</si>
  <si>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</si>
  <si>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</si>
  <si>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</si>
  <si>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</si>
  <si>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</si>
  <si>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</si>
  <si>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</si>
  <si>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</si>
  <si>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</si>
  <si>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</si>
  <si>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</si>
  <si>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</si>
  <si>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</si>
  <si>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</si>
  <si>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</si>
  <si>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</si>
  <si>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</si>
  <si>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</si>
  <si>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</si>
  <si>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</si>
  <si>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</si>
  <si>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</si>
  <si>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</si>
  <si>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</si>
  <si>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</si>
  <si>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</si>
  <si>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</si>
  <si>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</si>
  <si>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</si>
  <si>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</si>
  <si>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</si>
  <si>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</si>
  <si>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</si>
  <si>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</si>
  <si>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</si>
  <si>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</si>
  <si>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</si>
  <si>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</si>
  <si>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</si>
  <si>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</si>
  <si>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</si>
  <si>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</si>
  <si>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</si>
  <si>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</si>
  <si>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</si>
  <si>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</si>
  <si>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</si>
  <si>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</si>
  <si>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</si>
  <si>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</si>
  <si>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</si>
  <si>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</si>
  <si>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</si>
  <si>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</si>
  <si>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</si>
  <si>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</si>
  <si>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</si>
  <si>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</si>
  <si>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</si>
  <si>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</si>
  <si>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</si>
  <si>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</si>
  <si>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</si>
  <si>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</si>
  <si>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</si>
  <si>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</si>
  <si>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</si>
  <si>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</si>
  <si>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</si>
  <si>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</si>
  <si>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</si>
  <si>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</si>
  <si>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</si>
  <si>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</si>
  <si>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</si>
  <si>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</si>
  <si>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</si>
  <si>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</si>
  <si>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</si>
  <si>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</si>
  <si>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</si>
  <si>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</si>
  <si>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</si>
  <si>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</si>
  <si>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</si>
  <si>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</si>
  <si>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</si>
  <si>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</si>
  <si>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</si>
  <si>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</si>
  <si>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</si>
  <si>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</si>
  <si>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</si>
  <si>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</si>
  <si>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</si>
  <si>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</si>
  <si>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</si>
  <si>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</si>
  <si>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</si>
  <si>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</si>
  <si>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</si>
  <si>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</si>
  <si>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</si>
  <si>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</si>
  <si>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</si>
  <si>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</si>
  <si>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</si>
  <si>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</si>
  <si>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</si>
  <si>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</si>
  <si>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</si>
  <si>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</si>
  <si>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</si>
  <si>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</si>
  <si>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</si>
  <si>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</si>
  <si>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</si>
  <si>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</si>
  <si>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</si>
  <si>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</si>
  <si>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</si>
  <si>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</si>
  <si>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</si>
  <si>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</si>
  <si>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</si>
  <si>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</si>
  <si>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</si>
  <si>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</si>
  <si>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</si>
  <si>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</si>
  <si>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</si>
  <si>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</si>
  <si>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</si>
  <si>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</si>
  <si>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</si>
  <si>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</si>
  <si>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</si>
  <si>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</si>
  <si>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</si>
  <si>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</si>
  <si>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</si>
  <si>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</si>
  <si>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</si>
  <si>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</si>
  <si>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</si>
  <si>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</si>
  <si>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</si>
  <si>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</si>
  <si>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</si>
  <si>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</si>
  <si>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</si>
  <si>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</si>
  <si>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</si>
  <si>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</si>
  <si>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</si>
  <si>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</si>
  <si>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</si>
  <si>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</si>
  <si>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</si>
  <si>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</si>
  <si>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</si>
  <si>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</si>
  <si>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</si>
  <si>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</si>
  <si>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</si>
  <si>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</si>
  <si>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</si>
  <si>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</si>
  <si>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</si>
  <si>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</si>
  <si>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</si>
  <si>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</si>
  <si>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</si>
  <si>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</si>
  <si>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</si>
  <si>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</si>
  <si>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</si>
  <si>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</si>
  <si>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</si>
  <si>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</si>
  <si>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</si>
  <si>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</si>
  <si>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</si>
  <si>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</si>
  <si>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</si>
  <si>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</si>
  <si>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</si>
  <si>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</si>
  <si>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</si>
  <si>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</si>
  <si>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</si>
  <si>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</si>
  <si>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</si>
  <si>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</si>
  <si>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</si>
  <si>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</si>
  <si>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</si>
  <si>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</si>
  <si>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</si>
  <si>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</si>
  <si>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</si>
  <si>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</si>
  <si>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</si>
  <si>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</si>
  <si>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</si>
  <si>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</si>
  <si>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</si>
  <si>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</si>
  <si>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</si>
  <si>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</si>
  <si>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</si>
  <si>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</si>
  <si>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</si>
  <si>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</si>
  <si>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</si>
  <si>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</si>
  <si>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</si>
  <si>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</si>
  <si>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</si>
  <si>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</si>
  <si>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</si>
  <si>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</si>
  <si>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</si>
  <si>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</si>
  <si>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</si>
  <si>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</si>
  <si>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</si>
  <si>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</si>
  <si>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</si>
  <si>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</si>
  <si>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</si>
  <si>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</si>
  <si>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</si>
  <si>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</si>
  <si>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</si>
  <si>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</si>
  <si>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</si>
  <si>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</si>
  <si>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</si>
  <si>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</si>
  <si>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</si>
  <si>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</si>
  <si>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</si>
  <si>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</si>
  <si>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</si>
  <si>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</si>
  <si>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</si>
  <si>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</si>
  <si>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</si>
  <si>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</si>
  <si>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</si>
  <si>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</si>
  <si>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</si>
  <si>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</si>
  <si>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</si>
  <si>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</si>
  <si>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</si>
  <si>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</si>
  <si>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</si>
  <si>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</si>
  <si>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</si>
  <si>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</si>
  <si>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</si>
  <si>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</si>
  <si>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</si>
  <si>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</si>
  <si>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</si>
  <si>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</si>
  <si>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</si>
  <si>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</si>
  <si>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</si>
  <si>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</si>
  <si>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</si>
  <si>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</si>
  <si>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</si>
  <si>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</si>
  <si>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</si>
  <si>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</si>
  <si>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</si>
  <si>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</si>
  <si>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</si>
  <si>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</si>
  <si>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</si>
  <si>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</si>
  <si>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</si>
  <si>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</si>
  <si>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</si>
  <si>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</si>
  <si>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</si>
  <si>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</si>
  <si>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</si>
  <si>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</si>
  <si>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</si>
  <si>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</si>
  <si>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</si>
  <si>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</si>
  <si>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</si>
  <si>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</si>
  <si>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</si>
  <si>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</si>
  <si>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</si>
  <si>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</si>
  <si>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</si>
  <si>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</si>
  <si>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</si>
  <si>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</si>
  <si>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</si>
  <si>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</si>
  <si>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</si>
  <si>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</si>
  <si>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</si>
  <si>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</si>
  <si>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</si>
  <si>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</si>
  <si>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</si>
  <si>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</si>
  <si>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</si>
  <si>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</si>
  <si>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</si>
  <si>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</si>
  <si>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</si>
  <si>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</si>
  <si>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</si>
  <si>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</si>
  <si>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</si>
  <si>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</si>
  <si>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</si>
  <si>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</si>
  <si>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</si>
  <si>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</si>
  <si>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</si>
  <si>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</si>
  <si>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</si>
  <si>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</si>
  <si>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</si>
  <si>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</si>
  <si>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</si>
  <si>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</si>
  <si>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</si>
  <si>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</si>
  <si>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</si>
  <si>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</si>
  <si>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</si>
  <si>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</si>
  <si>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</si>
  <si>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</si>
  <si>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</si>
  <si>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</si>
  <si>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</si>
  <si>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</si>
  <si>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</si>
  <si>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</si>
  <si>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</si>
  <si>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</si>
  <si>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</si>
  <si>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</si>
  <si>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</si>
  <si>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</si>
  <si>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</si>
  <si>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</si>
  <si>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</si>
  <si>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</si>
  <si>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</si>
  <si>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</si>
  <si>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</si>
  <si>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</si>
  <si>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</si>
  <si>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</si>
  <si>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</si>
  <si>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</si>
  <si>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</si>
  <si>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</si>
  <si>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</si>
  <si>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</si>
  <si>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</si>
  <si>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</si>
  <si>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</si>
  <si>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</si>
  <si>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</si>
  <si>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</si>
  <si>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</si>
  <si>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</si>
  <si>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</si>
  <si>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</si>
  <si>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</si>
  <si>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</si>
  <si>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</si>
  <si>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</si>
  <si>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</si>
  <si>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</si>
  <si>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</si>
  <si>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</si>
  <si>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</si>
  <si>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</si>
  <si>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</si>
  <si>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</si>
  <si>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</si>
  <si>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</si>
  <si>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</si>
  <si>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</si>
  <si>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</si>
  <si>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</si>
  <si>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</si>
  <si>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</si>
  <si>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</si>
  <si>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</si>
  <si>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</si>
  <si>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</si>
  <si>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</si>
  <si>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</si>
  <si>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</si>
  <si>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</si>
  <si>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</si>
  <si>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</si>
  <si>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</si>
  <si>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</si>
  <si>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</si>
  <si>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</si>
  <si>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</si>
  <si>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</si>
  <si>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</si>
  <si>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</si>
  <si>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</si>
  <si>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</si>
  <si>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</si>
  <si>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</si>
  <si>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</si>
  <si>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</si>
  <si>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</si>
  <si>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</si>
  <si>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</si>
  <si>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</si>
  <si>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</si>
  <si>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</si>
  <si>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</si>
  <si>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</si>
  <si>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</si>
  <si>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</si>
  <si>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</si>
  <si>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</si>
  <si>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</si>
  <si>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</si>
  <si>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</si>
  <si>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</si>
  <si>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</si>
  <si>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</si>
  <si>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</si>
  <si>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</si>
  <si>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</si>
  <si>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</si>
  <si>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</si>
  <si>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</si>
  <si>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</si>
  <si>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</si>
  <si>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</si>
  <si>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</si>
  <si>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</si>
  <si>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</si>
  <si>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</si>
  <si>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</si>
  <si>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</si>
  <si>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</si>
  <si>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</si>
  <si>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</si>
  <si>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</si>
  <si>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</si>
  <si>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</si>
  <si>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</si>
  <si>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</si>
  <si>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</si>
  <si>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</si>
  <si>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</si>
  <si>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</si>
  <si>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</si>
  <si>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</si>
  <si>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</si>
  <si>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</si>
  <si>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</si>
  <si>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</si>
  <si>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</si>
  <si>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</si>
  <si>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</si>
  <si>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</si>
  <si>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</si>
  <si>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</si>
  <si>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</si>
  <si>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</si>
  <si>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</si>
  <si>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</si>
  <si>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</si>
  <si>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</si>
  <si>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</si>
  <si>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</si>
  <si>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</si>
  <si>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</si>
  <si>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</si>
  <si>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</si>
  <si>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</si>
  <si>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</si>
  <si>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</si>
  <si>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</si>
  <si>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</si>
  <si>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</si>
  <si>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</si>
  <si>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</si>
  <si>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</si>
  <si>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</si>
  <si>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</si>
  <si>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</si>
  <si>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</si>
  <si>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</si>
  <si>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</si>
  <si>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</si>
  <si>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</si>
  <si>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</si>
  <si>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</si>
  <si>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</si>
  <si>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</si>
  <si>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</si>
  <si>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</si>
  <si>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</si>
  <si>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</si>
  <si>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</si>
  <si>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</si>
  <si>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</si>
  <si>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</si>
  <si>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</si>
  <si>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</si>
  <si>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</si>
  <si>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</si>
  <si>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</si>
  <si>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</si>
  <si>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</si>
  <si>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</si>
  <si>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</si>
  <si>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</si>
  <si>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</si>
  <si>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</si>
  <si>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</si>
  <si>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</si>
  <si>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</si>
  <si>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</si>
  <si>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</si>
  <si>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</si>
  <si>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</si>
  <si>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</si>
  <si>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</si>
  <si>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</si>
  <si>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</si>
  <si>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</si>
  <si>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</si>
  <si>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</si>
  <si>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</si>
  <si>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</si>
  <si>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</si>
  <si>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</si>
  <si>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</si>
  <si>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</si>
  <si>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</si>
  <si>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</si>
  <si>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</si>
  <si>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</si>
  <si>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</si>
  <si>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</si>
  <si>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</si>
  <si>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</si>
  <si>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</si>
  <si>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</si>
  <si>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</si>
  <si>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</si>
  <si>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</si>
  <si>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</si>
  <si>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</si>
  <si>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</si>
  <si>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</si>
  <si>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</si>
  <si>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</si>
  <si>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</si>
  <si>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</si>
  <si>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</si>
  <si>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</si>
  <si>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</si>
  <si>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</si>
  <si>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</si>
  <si>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</si>
  <si>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</si>
  <si>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</si>
  <si>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</si>
  <si>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</si>
  <si>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</si>
  <si>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</si>
  <si>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</si>
  <si>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</si>
  <si>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</si>
  <si>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</si>
  <si>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</si>
  <si>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</si>
  <si>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</si>
  <si>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</si>
  <si>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</si>
  <si>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</si>
  <si>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</si>
  <si>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</si>
  <si>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</si>
  <si>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</si>
  <si>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</si>
  <si>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</si>
  <si>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</si>
  <si>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</si>
  <si>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</si>
  <si>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</si>
  <si>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</si>
  <si>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</si>
  <si>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</si>
  <si>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</si>
  <si>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</si>
  <si>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</si>
  <si>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</si>
  <si>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</si>
  <si>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</si>
  <si>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</si>
  <si>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</si>
  <si>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</si>
  <si>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</si>
  <si>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</si>
  <si>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</si>
  <si>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</si>
  <si>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</si>
  <si>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</si>
  <si>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</si>
  <si>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</si>
  <si>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</si>
  <si>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</si>
  <si>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</si>
  <si>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</si>
  <si>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</si>
  <si>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</si>
  <si>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</si>
  <si>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</si>
  <si>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</si>
  <si>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</si>
  <si>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</si>
  <si>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</si>
  <si>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</si>
  <si>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</si>
  <si>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</si>
  <si>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</si>
  <si>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</si>
  <si>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</si>
  <si>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</si>
  <si>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</si>
  <si>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</si>
  <si>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</si>
  <si>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</si>
  <si>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</si>
  <si>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</si>
  <si>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</si>
  <si>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</si>
  <si>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</si>
  <si>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</si>
  <si>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</si>
  <si>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</si>
  <si>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</si>
  <si>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</si>
  <si>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</si>
  <si>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</si>
  <si>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</si>
  <si>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</si>
  <si>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</si>
  <si>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</si>
  <si>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</si>
  <si>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</si>
  <si>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</si>
  <si>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</si>
  <si>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</si>
  <si>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</si>
  <si>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</si>
  <si>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</si>
  <si>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</si>
  <si>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</si>
  <si>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</si>
  <si>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</si>
  <si>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</si>
  <si>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</si>
  <si>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</si>
  <si>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</si>
  <si>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</si>
  <si>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</si>
  <si>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</si>
  <si>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</si>
  <si>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</si>
  <si>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</si>
  <si>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</si>
  <si>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</si>
  <si>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</si>
  <si>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</si>
  <si>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</si>
  <si>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</si>
  <si>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</si>
  <si>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</si>
  <si>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</si>
  <si>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</si>
  <si>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</si>
  <si>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</si>
  <si>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</si>
  <si>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</si>
  <si>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</si>
  <si>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</si>
  <si>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</si>
  <si>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</si>
  <si>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</si>
  <si>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</si>
  <si>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</si>
  <si>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</si>
  <si>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</si>
  <si>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</si>
  <si>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</si>
  <si>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</si>
  <si>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</si>
  <si>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</si>
  <si>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</si>
  <si>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</si>
  <si>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</si>
  <si>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</si>
  <si>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</si>
  <si>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</si>
  <si>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</si>
  <si>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</si>
  <si>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</si>
  <si>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</si>
  <si>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</si>
  <si>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</si>
  <si>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</si>
  <si>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</si>
  <si>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</si>
  <si>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</si>
  <si>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</si>
  <si>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</si>
  <si>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</si>
  <si>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</si>
  <si>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</si>
  <si>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</si>
  <si>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</si>
  <si>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</si>
  <si>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</si>
  <si>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</si>
  <si>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</si>
  <si>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</si>
  <si>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</si>
  <si>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</si>
  <si>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</si>
  <si>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</si>
  <si>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</si>
  <si>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</si>
  <si>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</si>
  <si>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</si>
  <si>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</si>
  <si>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</si>
  <si>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</si>
  <si>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</si>
  <si>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</si>
  <si>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</si>
  <si>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</si>
  <si>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</si>
  <si>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</si>
  <si>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</si>
  <si>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</si>
  <si>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</si>
  <si>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</si>
  <si>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</si>
  <si>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</si>
  <si>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</si>
  <si>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</si>
  <si>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</si>
  <si>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</si>
  <si>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</si>
  <si>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</si>
  <si>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</si>
  <si>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</si>
  <si>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</si>
  <si>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</si>
  <si>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</si>
  <si>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</si>
  <si>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</si>
  <si>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</si>
  <si>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</si>
  <si>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</si>
  <si>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</si>
  <si>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</si>
  <si>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</si>
  <si>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</si>
  <si>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</si>
  <si>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</si>
  <si>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</si>
  <si>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</si>
  <si>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</si>
  <si>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</si>
  <si>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</si>
  <si>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</si>
  <si>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</si>
  <si>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</si>
  <si>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</si>
  <si>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</si>
  <si>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</si>
  <si>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</si>
  <si>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</si>
  <si>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</si>
  <si>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</si>
  <si>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</si>
  <si>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</si>
  <si>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</si>
  <si>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</si>
  <si>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</si>
  <si>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</si>
  <si>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</si>
  <si>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</si>
  <si>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</si>
  <si>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</si>
  <si>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</si>
  <si>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</si>
  <si>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</si>
  <si>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</si>
  <si>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</si>
  <si>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</si>
  <si>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</si>
  <si>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</si>
  <si>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</si>
  <si>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</si>
  <si>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</si>
  <si>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</si>
  <si>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</si>
  <si>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</si>
  <si>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</si>
  <si>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</si>
  <si>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</si>
  <si>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</si>
  <si>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</si>
  <si>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</si>
  <si>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</si>
  <si>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</si>
  <si>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</si>
  <si>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</si>
  <si>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</si>
  <si>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</si>
  <si>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</si>
  <si>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</si>
  <si>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</si>
  <si>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</si>
  <si>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</si>
  <si>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</si>
  <si>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</si>
  <si>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</si>
  <si>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</si>
  <si>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</si>
  <si>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</si>
  <si>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</si>
  <si>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</si>
  <si>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</si>
  <si>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</si>
  <si>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</si>
  <si>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</si>
  <si>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</si>
  <si>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</si>
  <si>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</si>
  <si>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</si>
  <si>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</si>
  <si>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</si>
  <si>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</si>
  <si>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</si>
  <si>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</si>
  <si>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</si>
  <si>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</si>
  <si>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</si>
  <si>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</si>
  <si>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</si>
  <si>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</si>
  <si>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</si>
  <si>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</si>
  <si>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</si>
  <si>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</si>
  <si>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</si>
  <si>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</si>
  <si>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</si>
  <si>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</si>
  <si>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</si>
  <si>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</si>
  <si>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</si>
  <si>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</si>
  <si>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</si>
  <si>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</si>
  <si>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</si>
  <si>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</si>
  <si>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</si>
  <si>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</si>
  <si>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</si>
  <si>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</si>
  <si>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</si>
  <si>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</si>
  <si>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</si>
  <si>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</si>
  <si>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</si>
  <si>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</si>
  <si>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</si>
  <si>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</si>
  <si>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</si>
  <si>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</si>
  <si>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</si>
  <si>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</si>
  <si>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</si>
  <si>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</si>
  <si>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</si>
  <si>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</si>
  <si>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</si>
  <si>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</si>
  <si>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</si>
  <si>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</si>
  <si>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</si>
  <si>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</si>
  <si>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</si>
  <si>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</si>
  <si>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</si>
  <si>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</si>
  <si>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</si>
  <si>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</si>
  <si>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</si>
  <si>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</si>
  <si>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</si>
  <si>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</si>
  <si>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</si>
  <si>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</si>
  <si>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</si>
  <si>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</si>
  <si>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</si>
  <si>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</si>
  <si>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</si>
  <si>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</si>
  <si>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</si>
  <si>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</si>
  <si>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</si>
  <si>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</si>
  <si>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</si>
  <si>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</si>
  <si>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</si>
  <si>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</si>
  <si>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</si>
  <si>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</si>
  <si>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</si>
  <si>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</si>
  <si>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</si>
  <si>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</si>
  <si>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</si>
  <si>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</si>
  <si>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</si>
  <si>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</si>
  <si>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</si>
  <si>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</si>
  <si>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</si>
  <si>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</si>
  <si>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</si>
  <si>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</si>
  <si>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</si>
  <si>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</si>
  <si>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</si>
  <si>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</si>
  <si>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</si>
  <si>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</si>
  <si>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</si>
  <si>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</si>
  <si>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</si>
  <si>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</si>
  <si>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</si>
  <si>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</si>
  <si>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</si>
  <si>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</si>
  <si>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</si>
  <si>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</si>
  <si>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</si>
  <si>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</si>
  <si>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</si>
  <si>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</si>
  <si>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</si>
  <si>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</si>
  <si>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</si>
  <si>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</si>
  <si>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</si>
  <si>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</si>
  <si>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</si>
  <si>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</si>
  <si>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</si>
  <si>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</si>
  <si>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</si>
  <si>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</si>
  <si>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</si>
  <si>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</si>
  <si>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</si>
  <si>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</si>
  <si>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</si>
  <si>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</si>
  <si>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</si>
  <si>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</si>
  <si>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</si>
  <si>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</si>
  <si>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</si>
  <si>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</si>
  <si>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</si>
  <si>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</si>
  <si>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</si>
  <si>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</si>
  <si>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</si>
  <si>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</si>
  <si>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</si>
  <si>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</si>
  <si>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</si>
  <si>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</si>
  <si>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</si>
  <si>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</si>
  <si>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</si>
  <si>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</si>
  <si>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</si>
  <si>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</si>
  <si>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</si>
  <si>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</si>
  <si>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</si>
  <si>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</si>
  <si>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</si>
  <si>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</si>
  <si>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</si>
  <si>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</si>
  <si>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</si>
  <si>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</si>
  <si>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</si>
  <si>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</si>
  <si>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</si>
  <si>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</si>
  <si>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</si>
  <si>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</si>
  <si>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</si>
  <si>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</si>
  <si>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</si>
  <si>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</si>
  <si>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</si>
  <si>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</si>
  <si>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</si>
  <si>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</si>
  <si>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</si>
  <si>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</si>
  <si>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</si>
  <si>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</si>
  <si>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</si>
  <si>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</si>
  <si>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</si>
  <si>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</si>
  <si>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</si>
  <si>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</si>
  <si>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</si>
  <si>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</si>
  <si>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</si>
  <si>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</si>
  <si>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</si>
  <si>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</si>
  <si>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</si>
  <si>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</si>
  <si>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</si>
  <si>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</si>
  <si>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</si>
  <si>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</si>
  <si>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</si>
  <si>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</si>
  <si>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</si>
  <si>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</si>
  <si>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</si>
  <si>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</si>
  <si>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</si>
  <si>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</si>
  <si>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</si>
  <si>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</si>
  <si>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</si>
  <si>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</si>
  <si>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</si>
  <si>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</si>
  <si>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</si>
  <si>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</si>
  <si>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</si>
  <si>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</si>
  <si>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</si>
  <si>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</si>
  <si>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</si>
  <si>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</si>
  <si>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</si>
  <si>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</si>
  <si>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</si>
  <si>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</si>
  <si>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</si>
  <si>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</si>
  <si>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</si>
  <si>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</si>
  <si>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</si>
  <si>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</si>
  <si>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</si>
  <si>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</si>
  <si>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</si>
  <si>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</si>
  <si>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</si>
  <si>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</si>
  <si>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</si>
  <si>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</si>
  <si>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</si>
  <si>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</si>
  <si>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</si>
  <si>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</si>
  <si>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</si>
  <si>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</si>
  <si>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</si>
  <si>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</si>
  <si>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</si>
  <si>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</si>
  <si>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</si>
  <si>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</si>
  <si>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</si>
  <si>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</si>
  <si>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</si>
  <si>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</si>
  <si>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</si>
  <si>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</si>
  <si>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</si>
  <si>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</si>
  <si>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</si>
  <si>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</si>
  <si>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</si>
  <si>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</si>
  <si>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</si>
  <si>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</si>
  <si>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</si>
  <si>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</si>
  <si>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</si>
  <si>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</si>
  <si>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</si>
  <si>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</si>
  <si>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</si>
  <si>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</si>
  <si>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</si>
  <si>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</si>
  <si>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</si>
  <si>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</si>
  <si>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</si>
  <si>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</si>
  <si>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</si>
  <si>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</si>
  <si>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</si>
  <si>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</si>
  <si>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</si>
  <si>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</si>
  <si>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</si>
  <si>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</si>
  <si>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</si>
  <si>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</si>
  <si>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</si>
  <si>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</si>
  <si>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</si>
  <si>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</si>
  <si>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</si>
  <si>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</si>
  <si>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</si>
  <si>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</si>
  <si>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</si>
  <si>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</si>
  <si>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</si>
  <si>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</si>
  <si>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</si>
  <si>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</si>
  <si>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</si>
  <si>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</si>
  <si>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</si>
  <si>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</si>
  <si>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</si>
  <si>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</si>
  <si>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</si>
  <si>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</si>
  <si>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</si>
  <si>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</si>
  <si>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</si>
  <si>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</si>
  <si>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</si>
  <si>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</si>
  <si>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</si>
  <si>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</si>
  <si>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</si>
  <si>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</si>
  <si>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</si>
  <si>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</si>
  <si>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</si>
  <si>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</si>
  <si>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</si>
  <si>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</si>
  <si>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</si>
  <si>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</si>
  <si>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</si>
  <si>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</si>
  <si>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</si>
  <si>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</si>
  <si>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</si>
  <si>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</si>
  <si>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</si>
  <si>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</si>
  <si>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</si>
  <si>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</si>
  <si>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</si>
  <si>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</si>
  <si>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</si>
  <si>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</si>
  <si>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</si>
  <si>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</si>
  <si>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</si>
  <si>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</si>
  <si>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</si>
  <si>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</si>
  <si>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</si>
  <si>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</si>
  <si>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</si>
  <si>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</si>
  <si>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</si>
  <si>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</si>
  <si>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</si>
  <si>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</si>
  <si>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</si>
  <si>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</si>
  <si>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</si>
  <si>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</si>
  <si>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</si>
  <si>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</si>
  <si>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</si>
  <si>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</si>
  <si>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</si>
  <si>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</si>
  <si>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</si>
  <si>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</si>
  <si>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</si>
  <si>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</si>
  <si>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</si>
  <si>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</si>
  <si>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</si>
  <si>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</si>
  <si>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</si>
  <si>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</si>
  <si>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</si>
  <si>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</si>
  <si>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</si>
  <si>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</si>
  <si>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</si>
  <si>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</si>
  <si>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</si>
  <si>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</si>
  <si>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</si>
  <si>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</si>
  <si>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</si>
  <si>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</si>
  <si>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</si>
  <si>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</si>
  <si>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</si>
  <si>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</si>
  <si>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</si>
  <si>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</si>
  <si>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</si>
  <si>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</si>
  <si>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</si>
  <si>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</si>
  <si>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</si>
  <si>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</si>
  <si>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</si>
  <si>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</si>
  <si>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</si>
  <si>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</si>
  <si>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</si>
  <si>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</si>
  <si>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</si>
  <si>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</si>
  <si>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</si>
  <si>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</si>
  <si>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</si>
  <si>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</si>
  <si>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</si>
  <si>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</si>
  <si>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</si>
  <si>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</si>
  <si>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</si>
  <si>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</si>
  <si>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</si>
  <si>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</si>
  <si>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</si>
  <si>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</si>
  <si>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</si>
  <si>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</si>
  <si>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</si>
  <si>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</si>
  <si>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</si>
  <si>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</si>
  <si>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</si>
  <si>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</si>
  <si>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</si>
  <si>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</si>
  <si>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</si>
  <si>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</si>
  <si>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</si>
  <si>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</si>
  <si>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</si>
  <si>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</si>
  <si>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</si>
  <si>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</si>
  <si>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</si>
  <si>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</si>
  <si>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</si>
  <si>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</si>
  <si>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</si>
  <si>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</si>
  <si>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</si>
  <si>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</si>
  <si>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</si>
  <si>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</si>
  <si>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</si>
  <si>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</si>
  <si>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</si>
  <si>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</si>
  <si>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</si>
  <si>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</si>
  <si>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</si>
  <si>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</si>
  <si>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</si>
  <si>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</si>
  <si>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</si>
  <si>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</si>
  <si>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</si>
  <si>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</si>
  <si>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</si>
  <si>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</si>
  <si>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</si>
  <si>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</si>
  <si>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</si>
  <si>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</si>
  <si>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</si>
  <si>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</si>
  <si>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</si>
  <si>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</si>
  <si>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</si>
  <si>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</si>
  <si>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</si>
  <si>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</si>
  <si>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</si>
  <si>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</si>
  <si>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</si>
  <si>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</si>
  <si>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</si>
  <si>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</si>
  <si>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</si>
  <si>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</si>
  <si>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</si>
  <si>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</si>
  <si>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</si>
  <si>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</si>
  <si>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</si>
  <si>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</si>
  <si>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</si>
  <si>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</si>
  <si>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</si>
  <si>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</si>
  <si>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</si>
  <si>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</si>
  <si>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</si>
  <si>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</si>
  <si>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</si>
  <si>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</si>
  <si>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</si>
  <si>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</si>
  <si>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</si>
  <si>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</si>
  <si>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</si>
  <si>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</si>
  <si>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</si>
  <si>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</si>
  <si>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</si>
  <si>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</si>
  <si>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</si>
  <si>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</si>
  <si>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</si>
  <si>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</si>
  <si>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</si>
  <si>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</si>
  <si>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</si>
  <si>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</si>
  <si>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</si>
  <si>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</si>
  <si>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</si>
  <si>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</si>
  <si>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</si>
  <si>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</si>
  <si>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</si>
  <si>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</si>
  <si>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</si>
  <si>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</si>
  <si>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</si>
  <si>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</si>
  <si>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</si>
  <si>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</si>
  <si>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</si>
  <si>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</si>
  <si>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</si>
  <si>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</si>
  <si>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</si>
  <si>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</si>
  <si>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</si>
  <si>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</si>
  <si>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</si>
  <si>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</si>
  <si>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</si>
  <si>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</si>
  <si>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</si>
  <si>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</si>
  <si>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</si>
  <si>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</si>
  <si>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</si>
  <si>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</si>
  <si>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</si>
  <si>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</si>
  <si>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</si>
  <si>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</si>
  <si>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</si>
  <si>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</si>
  <si>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</si>
  <si>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</si>
  <si>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</si>
  <si>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</si>
  <si>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</si>
  <si>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</si>
  <si>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</si>
  <si>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</si>
  <si>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</si>
  <si>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</si>
  <si>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</si>
  <si>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</si>
  <si>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</si>
  <si>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</si>
  <si>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</si>
  <si>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</si>
  <si>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</si>
  <si>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</si>
  <si>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</si>
  <si>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</si>
  <si>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</si>
  <si>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</si>
  <si>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</si>
  <si>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</si>
  <si>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</si>
  <si>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</si>
  <si>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</si>
  <si>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</si>
  <si>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</si>
  <si>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</si>
  <si>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</si>
  <si>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</si>
  <si>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</si>
  <si>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</si>
  <si>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</si>
  <si>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</si>
  <si>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</si>
  <si>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</si>
  <si>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</si>
  <si>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</si>
  <si>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</si>
  <si>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</si>
  <si>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</si>
  <si>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</si>
  <si>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</si>
  <si>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</si>
  <si>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</si>
  <si>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</si>
  <si>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</si>
  <si>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</si>
  <si>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</si>
  <si>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</si>
  <si>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</si>
  <si>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</si>
  <si>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</si>
  <si>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</si>
  <si>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</si>
  <si>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</si>
  <si>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</si>
  <si>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</si>
  <si>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</si>
  <si>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</si>
  <si>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</si>
  <si>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</si>
  <si>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</si>
  <si>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</si>
  <si>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</si>
  <si>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</si>
  <si>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</si>
  <si>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</si>
  <si>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</si>
  <si>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</si>
  <si>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</si>
  <si>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</si>
  <si>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</si>
  <si>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</si>
  <si>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</si>
  <si>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</si>
  <si>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</si>
  <si>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</si>
  <si>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</si>
  <si>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</si>
  <si>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</si>
  <si>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</si>
  <si>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</si>
  <si>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</si>
  <si>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</si>
  <si>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</si>
  <si>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</si>
  <si>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</si>
  <si>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</si>
  <si>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</si>
  <si>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</si>
  <si>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</si>
  <si>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</si>
  <si>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</si>
  <si>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</si>
  <si>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</si>
  <si>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</si>
  <si>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</si>
  <si>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</si>
  <si>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</si>
  <si>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</si>
  <si>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</si>
  <si>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</si>
  <si>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</si>
  <si>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</si>
  <si>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</si>
  <si>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</si>
  <si>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</si>
  <si>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</si>
  <si>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</si>
  <si>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</si>
  <si>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</si>
  <si>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</si>
  <si>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</si>
  <si>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</si>
  <si>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</si>
  <si>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</si>
  <si>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</si>
  <si>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</si>
  <si>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</si>
  <si>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</si>
  <si>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</si>
  <si>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</si>
  <si>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</si>
  <si>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</si>
  <si>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</si>
  <si>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</si>
  <si>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</si>
  <si>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</si>
  <si>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</si>
  <si>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</si>
  <si>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</si>
  <si>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</si>
  <si>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</si>
  <si>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</si>
  <si>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</si>
  <si>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</si>
  <si>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</si>
  <si>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</si>
  <si>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</si>
  <si>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</si>
  <si>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</si>
  <si>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</si>
  <si>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</si>
  <si>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</si>
  <si>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</si>
  <si>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</si>
  <si>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</si>
  <si>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</si>
  <si>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</si>
  <si>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</si>
  <si>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</si>
  <si>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</si>
  <si>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</si>
  <si>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</si>
  <si>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</si>
  <si>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</si>
  <si>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</si>
  <si>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</si>
  <si>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</si>
  <si>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</si>
  <si>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</si>
  <si>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</si>
  <si>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</si>
  <si>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</si>
  <si>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</si>
  <si>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</si>
  <si>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</si>
  <si>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</si>
  <si>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</si>
  <si>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</si>
  <si>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</si>
  <si>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</si>
  <si>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</si>
  <si>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</si>
  <si>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</si>
  <si>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</si>
  <si>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</si>
  <si>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</si>
  <si>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</si>
  <si>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</si>
  <si>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</si>
  <si>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</si>
  <si>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</si>
  <si>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</si>
  <si>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</si>
  <si>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</si>
  <si>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</si>
  <si>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</si>
  <si>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</si>
  <si>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</si>
  <si>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</si>
  <si>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</si>
  <si>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</si>
  <si>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</si>
  <si>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</si>
  <si>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</si>
  <si>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</si>
  <si>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</si>
  <si>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</si>
  <si>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</si>
  <si>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</si>
  <si>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</si>
  <si>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</si>
  <si>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</si>
  <si>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</si>
  <si>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</si>
  <si>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</si>
  <si>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</si>
  <si>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</si>
  <si>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</si>
  <si>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</si>
  <si>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</si>
  <si>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</si>
  <si>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</si>
  <si>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</si>
  <si>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</si>
  <si>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</si>
  <si>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</si>
  <si>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</si>
  <si>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</si>
  <si>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</si>
  <si>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</si>
  <si>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</si>
  <si>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</si>
  <si>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</si>
  <si>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</si>
  <si>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</si>
  <si>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</si>
  <si>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</si>
  <si>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</si>
  <si>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</si>
  <si>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</si>
  <si>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</si>
  <si>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</si>
  <si>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</si>
  <si>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</si>
  <si>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</si>
  <si>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</si>
  <si>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</si>
  <si>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</si>
  <si>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</si>
  <si>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</si>
  <si>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</si>
  <si>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</si>
  <si>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</si>
  <si>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</si>
  <si>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</si>
  <si>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</si>
  <si>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</si>
  <si>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</si>
  <si>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</si>
  <si>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</si>
  <si>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</si>
  <si>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</si>
  <si>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</si>
  <si>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</si>
  <si>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</si>
  <si>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</si>
  <si>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</si>
  <si>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</si>
  <si>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</si>
  <si>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</si>
  <si>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</si>
  <si>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</si>
  <si>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</si>
  <si>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</si>
  <si>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</si>
  <si>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</si>
  <si>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</si>
  <si>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</si>
  <si>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</si>
  <si>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</si>
  <si>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</si>
  <si>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</si>
  <si>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</si>
  <si>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</si>
  <si>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</si>
  <si>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</si>
  <si>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</si>
  <si>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</si>
  <si>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</si>
  <si>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</si>
  <si>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</si>
  <si>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</si>
  <si>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</si>
  <si>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</si>
  <si>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</si>
  <si>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</si>
  <si>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</si>
  <si>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</si>
  <si>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</si>
  <si>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</si>
  <si>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</si>
  <si>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</si>
  <si>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</si>
  <si>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</si>
  <si>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</si>
  <si>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</si>
  <si>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</si>
  <si>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</si>
  <si>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</si>
  <si>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</si>
  <si>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</si>
  <si>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</si>
  <si>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</si>
  <si>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</si>
  <si>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</si>
  <si>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</si>
  <si>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</si>
  <si>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</si>
  <si>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</si>
  <si>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</si>
  <si>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</si>
  <si>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</si>
  <si>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</si>
  <si>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</si>
  <si>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</si>
  <si>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</si>
  <si>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</si>
  <si>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</si>
  <si>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</si>
  <si>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</si>
  <si>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</si>
  <si>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</si>
  <si>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</si>
  <si>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</si>
  <si>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</si>
  <si>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</si>
  <si>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</si>
  <si>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</si>
  <si>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</si>
  <si>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</si>
  <si>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</si>
  <si>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</si>
  <si>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</si>
  <si>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</si>
  <si>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</si>
  <si>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</si>
  <si>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</si>
  <si>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</si>
  <si>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</si>
  <si>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</si>
  <si>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</si>
  <si>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</si>
  <si>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</si>
  <si>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</si>
  <si>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</si>
  <si>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</si>
  <si>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</si>
  <si>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</si>
  <si>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</si>
  <si>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</si>
  <si>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</si>
  <si>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</si>
  <si>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</si>
  <si>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</si>
  <si>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</si>
  <si>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</si>
  <si>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</si>
  <si>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</si>
  <si>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</si>
  <si>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</si>
  <si>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</si>
  <si>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</si>
  <si>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</si>
  <si>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</si>
  <si>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</si>
  <si>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</si>
  <si>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</si>
  <si>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</si>
  <si>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</si>
  <si>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</si>
  <si>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</si>
  <si>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</si>
  <si>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</si>
  <si>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</si>
  <si>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</si>
  <si>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</si>
  <si>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</si>
  <si>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</si>
  <si>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</si>
  <si>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</si>
  <si>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</si>
  <si>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</si>
  <si>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</si>
  <si>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</si>
  <si>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</si>
  <si>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</si>
  <si>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</si>
  <si>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</si>
  <si>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</si>
  <si>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</si>
  <si>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</si>
  <si>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</si>
  <si>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</si>
  <si>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</si>
  <si>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</si>
  <si>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</si>
  <si>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</si>
  <si>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</si>
  <si>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</si>
  <si>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</si>
  <si>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</si>
  <si>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</si>
  <si>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</si>
  <si>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</si>
  <si>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</si>
  <si>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</si>
  <si>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</si>
  <si>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</si>
  <si>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</si>
  <si>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</si>
  <si>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</si>
  <si>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</si>
  <si>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</si>
  <si>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</si>
  <si>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</si>
  <si>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</si>
  <si>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</si>
  <si>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</si>
  <si>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</si>
  <si>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</si>
  <si>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</si>
  <si>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</si>
  <si>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</si>
  <si>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</si>
  <si>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</si>
  <si>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</si>
  <si>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</si>
  <si>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</si>
  <si>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</si>
  <si>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</si>
  <si>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</si>
  <si>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</si>
  <si>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</si>
  <si>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</si>
  <si>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</si>
  <si>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</si>
  <si>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</si>
  <si>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</si>
  <si>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</si>
  <si>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</si>
  <si>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</si>
  <si>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</si>
  <si>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</si>
  <si>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</si>
  <si>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</si>
  <si>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</si>
  <si>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</si>
  <si>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</si>
  <si>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</si>
  <si>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</si>
  <si>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</si>
  <si>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</si>
  <si>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</si>
  <si>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</si>
  <si>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</si>
  <si>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</si>
  <si>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</si>
  <si>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</si>
  <si>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</si>
  <si>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</si>
  <si>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</si>
  <si>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</si>
  <si>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</si>
  <si>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</si>
  <si>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</si>
  <si>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</si>
  <si>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</si>
  <si>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</si>
  <si>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</si>
  <si>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</si>
  <si>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</si>
  <si>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</si>
  <si>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</si>
  <si>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</si>
  <si>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</si>
  <si>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</si>
  <si>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</si>
  <si>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</si>
  <si>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</si>
  <si>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</si>
  <si>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</si>
  <si>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</si>
  <si>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</si>
  <si>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</si>
  <si>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</si>
  <si>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</si>
  <si>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</si>
  <si>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</si>
  <si>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</si>
  <si>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</si>
  <si>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</si>
  <si>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</si>
  <si>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</si>
  <si>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</si>
  <si>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</si>
  <si>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</si>
  <si>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</si>
  <si>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</si>
  <si>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</si>
  <si>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</si>
  <si>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</si>
  <si>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</si>
  <si>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</si>
  <si>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</si>
  <si>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</si>
  <si>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</si>
  <si>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</si>
  <si>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</si>
  <si>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</si>
  <si>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</si>
  <si>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</si>
  <si>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</si>
  <si>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</si>
  <si>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</si>
  <si>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</si>
  <si>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</si>
  <si>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</si>
  <si>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</si>
  <si>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</si>
  <si>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</si>
  <si>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</si>
  <si>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</si>
  <si>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</si>
  <si>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</si>
  <si>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</si>
  <si>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</si>
  <si>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</si>
  <si>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</si>
  <si>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</si>
  <si>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</si>
  <si>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</si>
  <si>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</si>
  <si>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</si>
  <si>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</si>
  <si>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</si>
  <si>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</si>
  <si>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</si>
  <si>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</si>
  <si>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</si>
  <si>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</si>
  <si>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</si>
  <si>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</si>
  <si>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</si>
  <si>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</si>
  <si>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</si>
  <si>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</si>
  <si>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</si>
  <si>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</si>
  <si>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</si>
  <si>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</si>
  <si>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</si>
  <si>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</si>
  <si>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</si>
  <si>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</si>
  <si>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</si>
  <si>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</si>
  <si>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</si>
  <si>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</si>
  <si>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</si>
  <si>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</si>
  <si>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</si>
  <si>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</si>
  <si>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</si>
  <si>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</si>
  <si>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</si>
  <si>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</si>
  <si>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</si>
  <si>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</si>
  <si>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</si>
  <si>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</si>
  <si>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</si>
  <si>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</si>
  <si>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</si>
  <si>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</si>
  <si>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</si>
  <si>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</si>
  <si>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</si>
  <si>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</si>
  <si>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</si>
  <si>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</si>
  <si>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</si>
  <si>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</si>
  <si>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</si>
  <si>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</si>
  <si>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</si>
  <si>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</si>
  <si>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</si>
  <si>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</si>
  <si>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</si>
  <si>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</si>
  <si>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</si>
  <si>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</si>
  <si>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</si>
  <si>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</si>
  <si>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</si>
  <si>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</si>
  <si>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</si>
  <si>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</si>
  <si>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</si>
  <si>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</si>
  <si>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</si>
  <si>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</si>
  <si>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</si>
  <si>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</si>
  <si>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</si>
  <si>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</si>
  <si>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</si>
  <si>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</si>
  <si>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</si>
  <si>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</si>
  <si>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</si>
  <si>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</si>
  <si>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</si>
  <si>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</si>
  <si>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</si>
  <si>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</si>
  <si>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</si>
  <si>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</si>
  <si>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</si>
  <si>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</si>
  <si>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</si>
  <si>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</si>
  <si>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</si>
  <si>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</si>
  <si>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</si>
  <si>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</si>
  <si>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</si>
  <si>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</si>
  <si>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</si>
  <si>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</si>
  <si>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</si>
  <si>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</si>
  <si>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</si>
  <si>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</si>
  <si>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</si>
  <si>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</si>
  <si>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</si>
  <si>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</si>
  <si>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</si>
  <si>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</si>
  <si>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</si>
  <si>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</si>
  <si>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</si>
  <si>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</si>
  <si>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</si>
  <si>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</si>
  <si>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</si>
  <si>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</si>
  <si>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</si>
  <si>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</si>
  <si>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</si>
  <si>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</si>
  <si>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</si>
  <si>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</si>
  <si>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</si>
  <si>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</si>
  <si>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</si>
  <si>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</si>
  <si>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</si>
  <si>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</si>
  <si>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</si>
  <si>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</si>
  <si>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</si>
  <si>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</si>
  <si>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</si>
  <si>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</si>
  <si>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</si>
  <si>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</si>
  <si>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</si>
  <si>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</si>
  <si>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</si>
  <si>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</si>
  <si>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</si>
  <si>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</si>
  <si>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</si>
  <si>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</si>
  <si>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</si>
  <si>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</si>
  <si>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</si>
  <si>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</si>
  <si>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</si>
  <si>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</si>
  <si>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</si>
  <si>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</si>
  <si>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</si>
  <si>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</si>
  <si>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</si>
  <si>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</si>
  <si>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</si>
  <si>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</si>
  <si>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</si>
  <si>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</si>
  <si>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</si>
  <si>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</si>
  <si>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</si>
  <si>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</si>
  <si>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</si>
  <si>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</si>
  <si>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</si>
  <si>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</si>
  <si>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</si>
  <si>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</si>
  <si>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</si>
  <si>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</si>
  <si>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</si>
  <si>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</si>
  <si>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</si>
  <si>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</si>
  <si>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</si>
  <si>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</si>
  <si>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</si>
  <si>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</si>
  <si>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</si>
  <si>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</si>
  <si>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</si>
  <si>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</si>
  <si>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</si>
  <si>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</si>
  <si>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</si>
  <si>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</si>
  <si>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</si>
  <si>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</si>
  <si>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</si>
  <si>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</si>
  <si>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</si>
  <si>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</si>
  <si>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</si>
  <si>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</si>
  <si>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</si>
  <si>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</si>
  <si>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</si>
  <si>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</si>
  <si>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</si>
  <si>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</si>
  <si>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</si>
  <si>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</si>
  <si>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</si>
  <si>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</si>
  <si>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</si>
  <si>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</si>
  <si>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</si>
  <si>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</si>
  <si>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</si>
  <si>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</si>
  <si>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</si>
  <si>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</si>
  <si>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</si>
  <si>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</si>
  <si>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</si>
  <si>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</si>
  <si>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</si>
  <si>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</si>
  <si>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</si>
  <si>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</si>
  <si>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</si>
  <si>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</si>
  <si>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</si>
  <si>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</si>
  <si>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</si>
  <si>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</si>
  <si>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</si>
  <si>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</si>
  <si>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</si>
  <si>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</si>
  <si>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</si>
  <si>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</si>
  <si>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</si>
  <si>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</si>
  <si>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</si>
  <si>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</si>
  <si>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</si>
  <si>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</si>
  <si>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</si>
  <si>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</si>
  <si>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</si>
  <si>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</si>
  <si>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</si>
  <si>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</si>
  <si>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</si>
  <si>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</si>
  <si>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</si>
  <si>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</si>
  <si>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</si>
  <si>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</si>
  <si>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</si>
  <si>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</si>
  <si>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</si>
  <si>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</si>
  <si>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</si>
  <si>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</si>
  <si>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</si>
  <si>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</si>
  <si>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</si>
  <si>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</si>
  <si>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</si>
  <si>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</si>
  <si>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</si>
  <si>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</si>
  <si>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</si>
  <si>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</si>
  <si>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</si>
  <si>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</si>
  <si>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</si>
  <si>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</si>
  <si>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</si>
  <si>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</si>
  <si>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</si>
  <si>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</si>
  <si>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</si>
  <si>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</si>
  <si>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</si>
  <si>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</si>
  <si>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</si>
  <si>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</si>
  <si>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</si>
  <si>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</si>
  <si>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</si>
  <si>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</si>
  <si>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</si>
  <si>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</si>
  <si>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</si>
  <si>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</si>
  <si>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</si>
  <si>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</si>
  <si>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</si>
  <si>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</si>
  <si>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</si>
  <si>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</si>
  <si>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</si>
  <si>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</si>
  <si>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</si>
  <si>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</si>
  <si>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</si>
  <si>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</si>
  <si>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</si>
  <si>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</si>
  <si>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</si>
  <si>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</si>
  <si>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</si>
  <si>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</si>
  <si>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</si>
  <si>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</si>
  <si>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</si>
  <si>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</si>
  <si>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</si>
  <si>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</si>
  <si>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</si>
  <si>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</si>
  <si>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</si>
  <si>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</si>
  <si>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</si>
  <si>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</si>
  <si>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</si>
  <si>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</si>
  <si>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</si>
  <si>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</si>
  <si>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</si>
  <si>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</si>
  <si>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</si>
  <si>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</si>
  <si>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</si>
  <si>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</si>
  <si>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</si>
  <si>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</si>
  <si>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</si>
  <si>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</si>
  <si>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</si>
  <si>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</si>
  <si>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</si>
  <si>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</si>
  <si>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</si>
  <si>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</si>
  <si>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</si>
  <si>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</si>
  <si>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</si>
  <si>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</si>
  <si>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</si>
  <si>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</si>
  <si>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</si>
  <si>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</si>
  <si>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</si>
  <si>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</si>
  <si>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</si>
  <si>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</si>
  <si>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</si>
  <si>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</si>
  <si>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</si>
  <si>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</si>
  <si>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</si>
  <si>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</si>
  <si>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</si>
  <si>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</si>
  <si>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</si>
  <si>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</si>
  <si>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</si>
  <si>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</si>
  <si>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</si>
  <si>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</si>
  <si>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</si>
  <si>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</si>
  <si>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</si>
  <si>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</si>
  <si>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</si>
  <si>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</si>
  <si>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</si>
  <si>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</si>
  <si>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</si>
  <si>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</si>
  <si>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</si>
  <si>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</si>
  <si>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</si>
  <si>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</si>
  <si>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</si>
  <si>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</si>
  <si>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</si>
  <si>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</si>
  <si>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</si>
  <si>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</si>
  <si>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</si>
  <si>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</si>
  <si>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</si>
  <si>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</si>
  <si>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</si>
  <si>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</si>
  <si>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</si>
  <si>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</si>
  <si>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</si>
  <si>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</si>
  <si>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</si>
  <si>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</si>
  <si>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</si>
  <si>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</si>
  <si>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</si>
  <si>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</si>
  <si>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</si>
  <si>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</si>
  <si>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</si>
  <si>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</si>
  <si>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</si>
  <si>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</si>
  <si>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</si>
  <si>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</si>
  <si>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</si>
  <si>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</si>
  <si>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</si>
  <si>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</si>
  <si>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</si>
  <si>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</si>
  <si>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</si>
  <si>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</si>
  <si>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</si>
  <si>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</si>
  <si>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</si>
  <si>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</si>
  <si>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</si>
  <si>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</si>
  <si>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</si>
  <si>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</si>
  <si>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</si>
  <si>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</si>
  <si>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</si>
  <si>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</si>
  <si>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</si>
  <si>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</si>
  <si>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</si>
  <si>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</si>
  <si>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</si>
  <si>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</si>
  <si>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</si>
  <si>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</si>
  <si>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</si>
  <si>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</si>
  <si>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</si>
  <si>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</si>
  <si>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</si>
  <si>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</si>
  <si>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</si>
  <si>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</si>
  <si>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</si>
  <si>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</si>
  <si>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</si>
  <si>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</si>
  <si>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</si>
  <si>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</si>
  <si>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</si>
  <si>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</si>
  <si>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</si>
  <si>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</si>
  <si>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</si>
  <si>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</si>
  <si>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</si>
  <si>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</si>
  <si>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</si>
  <si>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</si>
  <si>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</si>
  <si>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</si>
  <si>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</si>
  <si>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</si>
  <si>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</si>
  <si>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</si>
  <si>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</si>
  <si>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</si>
  <si>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</si>
  <si>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</si>
  <si>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</si>
  <si>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</si>
  <si>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</si>
  <si>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</si>
  <si>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</si>
  <si>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</si>
  <si>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</si>
  <si>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</si>
  <si>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</si>
  <si>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</si>
  <si>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</si>
  <si>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</si>
  <si>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</si>
  <si>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</si>
  <si>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</si>
  <si>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</si>
  <si>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</si>
  <si>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</si>
  <si>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</si>
  <si>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</si>
  <si>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</si>
  <si>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</si>
  <si>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</si>
  <si>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</si>
  <si>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</si>
  <si>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</si>
  <si>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</si>
  <si>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</si>
  <si>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</si>
  <si>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</si>
  <si>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</si>
  <si>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</si>
  <si>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</si>
  <si>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</si>
  <si>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</si>
  <si>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</si>
  <si>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</si>
  <si>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</si>
  <si>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</si>
  <si>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</si>
  <si>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</si>
  <si>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</si>
  <si>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</si>
  <si>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</si>
  <si>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</si>
  <si>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</si>
  <si>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</si>
  <si>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</si>
  <si>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</si>
  <si>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</si>
  <si>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</si>
  <si>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</si>
  <si>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</si>
  <si>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</si>
  <si>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</si>
  <si>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</si>
  <si>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</si>
  <si>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</si>
  <si>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</si>
  <si>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</si>
  <si>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</si>
  <si>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</si>
  <si>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</si>
  <si>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</si>
  <si>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</si>
  <si>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</si>
  <si>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</si>
  <si>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</si>
  <si>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</si>
  <si>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</si>
  <si>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</si>
  <si>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</si>
  <si>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</si>
  <si>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</si>
  <si>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</si>
  <si>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</si>
  <si>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</si>
  <si>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</si>
  <si>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</si>
  <si>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</si>
  <si>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</si>
  <si>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</si>
  <si>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</si>
  <si>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</si>
  <si>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</si>
  <si>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</si>
  <si>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</si>
  <si>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</si>
  <si>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</si>
  <si>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</si>
  <si>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</si>
  <si>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</si>
  <si>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</si>
  <si>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</si>
  <si>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</si>
  <si>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</si>
  <si>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</si>
  <si>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</si>
  <si>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</si>
  <si>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</si>
  <si>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</si>
  <si>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</si>
  <si>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</si>
  <si>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</si>
  <si>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</si>
  <si>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</si>
  <si>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</si>
  <si>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</si>
  <si>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</si>
  <si>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</si>
  <si>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</si>
  <si>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</si>
  <si>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</si>
  <si>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</si>
  <si>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</si>
  <si>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</si>
  <si>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</si>
  <si>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</si>
  <si>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</si>
  <si>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</si>
  <si>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</si>
  <si>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</si>
  <si>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</si>
  <si>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</si>
  <si>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</si>
  <si>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</si>
  <si>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</si>
  <si>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</si>
  <si>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</si>
  <si>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</si>
  <si>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</si>
  <si>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</si>
  <si>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</si>
  <si>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</si>
  <si>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</si>
  <si>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</si>
  <si>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</si>
  <si>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</si>
  <si>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</si>
  <si>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</si>
  <si>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</si>
  <si>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</si>
  <si>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</si>
  <si>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</si>
  <si>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</si>
  <si>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</si>
  <si>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</si>
  <si>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</si>
  <si>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</si>
  <si>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</si>
  <si>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</si>
  <si>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</si>
  <si>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</si>
  <si>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</si>
  <si>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</si>
  <si>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</si>
  <si>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</si>
  <si>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</si>
  <si>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</si>
  <si>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</si>
  <si>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</si>
  <si>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</si>
  <si>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</si>
  <si>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</si>
  <si>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</si>
  <si>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</si>
  <si>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</si>
  <si>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</si>
  <si>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</si>
  <si>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</si>
  <si>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</si>
  <si>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</si>
  <si>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</si>
  <si>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</si>
  <si>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</si>
  <si>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</si>
  <si>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</si>
  <si>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</si>
  <si>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</si>
  <si>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</si>
  <si>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</si>
  <si>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</si>
  <si>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</si>
  <si>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</si>
  <si>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</si>
  <si>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</si>
  <si>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</si>
  <si>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</si>
  <si>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</si>
  <si>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</si>
  <si>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</si>
  <si>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</si>
  <si>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</si>
  <si>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</si>
  <si>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</si>
  <si>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</si>
  <si>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</si>
  <si>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</si>
  <si>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</si>
  <si>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</si>
  <si>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</si>
  <si>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</si>
  <si>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</si>
  <si>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</si>
  <si>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</si>
  <si>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</si>
  <si>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</si>
  <si>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</si>
  <si>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</si>
  <si>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</si>
  <si>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</si>
  <si>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</si>
  <si>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</si>
  <si>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</si>
  <si>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</si>
  <si>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</si>
  <si>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</si>
  <si>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</si>
  <si>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</si>
  <si>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</si>
  <si>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</si>
  <si>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</si>
  <si>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</si>
  <si>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</si>
  <si>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</si>
  <si>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</si>
  <si>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</si>
  <si>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</si>
  <si>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</si>
  <si>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</si>
  <si>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</si>
  <si>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</si>
  <si>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</si>
  <si>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</si>
  <si>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</si>
  <si>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</si>
  <si>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</si>
  <si>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</si>
  <si>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</si>
  <si>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</si>
  <si>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</si>
  <si>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</si>
  <si>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</si>
  <si>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</si>
  <si>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</si>
  <si>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</si>
  <si>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</si>
  <si>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</si>
  <si>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</si>
  <si>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</si>
  <si>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</si>
  <si>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</si>
  <si>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</si>
  <si>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</si>
  <si>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</si>
  <si>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</si>
  <si>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</si>
  <si>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</si>
  <si>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</si>
  <si>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</si>
  <si>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</si>
  <si>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</si>
  <si>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</si>
  <si>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</si>
  <si>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</si>
  <si>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</si>
  <si>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</si>
  <si>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</si>
  <si>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</si>
  <si>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</si>
  <si>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</si>
  <si>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</si>
  <si>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</si>
  <si>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</si>
  <si>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</si>
  <si>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</si>
  <si>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</si>
  <si>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</si>
  <si>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</si>
  <si>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</si>
  <si>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</si>
  <si>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</si>
  <si>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</si>
  <si>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</si>
  <si>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</si>
  <si>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</si>
  <si>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</si>
  <si>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</si>
  <si>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</si>
  <si>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</si>
  <si>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</si>
  <si>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</si>
  <si>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</si>
  <si>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</si>
  <si>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</si>
  <si>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</si>
  <si>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</si>
  <si>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</si>
  <si>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</si>
  <si>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</si>
  <si>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</si>
  <si>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</si>
  <si>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</si>
  <si>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</si>
  <si>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</si>
  <si>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</si>
  <si>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</si>
  <si>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</si>
  <si>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</si>
  <si>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</si>
  <si>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</si>
  <si>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</si>
  <si>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</si>
  <si>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</si>
  <si>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</si>
  <si>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</si>
  <si>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</si>
  <si>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</si>
  <si>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</si>
  <si>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</si>
  <si>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</si>
  <si>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</si>
  <si>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</si>
  <si>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</si>
  <si>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</si>
  <si>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</si>
  <si>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</si>
  <si>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</si>
  <si>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</si>
  <si>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</si>
  <si>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</si>
  <si>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</si>
  <si>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</si>
  <si>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</si>
  <si>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</si>
  <si>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</si>
  <si>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</si>
  <si>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</si>
  <si>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</si>
  <si>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</si>
  <si>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</si>
  <si>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</si>
  <si>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</si>
  <si>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</si>
  <si>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</si>
  <si>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</si>
  <si>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</si>
  <si>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</si>
  <si>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</si>
  <si>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</si>
  <si>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</si>
  <si>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</si>
  <si>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</si>
  <si>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</si>
  <si>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</si>
  <si>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</si>
  <si>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</si>
  <si>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</si>
  <si>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</si>
  <si>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</si>
  <si>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</si>
  <si>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</si>
  <si>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</si>
  <si>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</si>
  <si>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</si>
  <si>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</si>
  <si>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</si>
  <si>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</si>
  <si>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</si>
  <si>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</si>
  <si>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</si>
  <si>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</si>
  <si>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</si>
  <si>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</si>
  <si>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</si>
  <si>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</si>
  <si>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</si>
  <si>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</si>
  <si>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</si>
  <si>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</si>
  <si>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</si>
  <si>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</si>
  <si>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</si>
  <si>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</si>
  <si>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</si>
  <si>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</si>
  <si>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</si>
  <si>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</si>
  <si>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</si>
  <si>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</si>
  <si>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</si>
  <si>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</si>
  <si>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</si>
  <si>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</si>
  <si>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</si>
  <si>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</si>
  <si>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</si>
  <si>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</si>
  <si>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</si>
  <si>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</si>
  <si>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</si>
  <si>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</si>
  <si>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</si>
  <si>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</si>
  <si>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</si>
  <si>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</si>
  <si>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</si>
  <si>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</si>
  <si>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</si>
  <si>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</si>
  <si>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</si>
  <si>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</si>
  <si>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</si>
  <si>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</si>
  <si>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</si>
  <si>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</si>
  <si>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</si>
  <si>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</si>
  <si>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</si>
  <si>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</si>
  <si>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</si>
  <si>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</si>
  <si>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</si>
  <si>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</si>
  <si>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</si>
  <si>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</si>
  <si>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</si>
  <si>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</si>
  <si>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</si>
  <si>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</si>
  <si>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</si>
  <si>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</si>
  <si>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</si>
  <si>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</si>
  <si>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</si>
  <si>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</si>
  <si>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</si>
  <si>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</si>
  <si>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</si>
  <si>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</si>
  <si>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</si>
  <si>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</si>
  <si>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</si>
  <si>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</si>
  <si>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</si>
  <si>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</si>
  <si>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</si>
  <si>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</si>
  <si>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</si>
  <si>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</si>
  <si>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</si>
  <si>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</si>
  <si>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</si>
  <si>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</si>
  <si>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</si>
  <si>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</si>
  <si>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</si>
  <si>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</si>
  <si>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</si>
  <si>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</si>
  <si>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</si>
  <si>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</si>
  <si>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</si>
  <si>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</si>
  <si>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</si>
  <si>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</si>
  <si>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</si>
  <si>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</si>
  <si>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</si>
  <si>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</si>
  <si>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</si>
  <si>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</si>
  <si>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</si>
  <si>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</si>
  <si>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</si>
  <si>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</si>
  <si>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</si>
  <si>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</si>
  <si>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</si>
  <si>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</si>
  <si>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</si>
  <si>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</si>
  <si>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</si>
  <si>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</si>
  <si>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</si>
  <si>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</si>
  <si>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</si>
  <si>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</si>
  <si>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</si>
  <si>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</si>
  <si>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</si>
  <si>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</si>
  <si>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</si>
  <si>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</si>
  <si>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</si>
  <si>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</si>
  <si>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</si>
  <si>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</si>
  <si>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</si>
  <si>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</si>
  <si>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</si>
  <si>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</si>
  <si>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</si>
  <si>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</si>
  <si>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</si>
  <si>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</si>
  <si>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</si>
  <si>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</si>
  <si>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</si>
  <si>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</si>
  <si>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</si>
  <si>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</si>
  <si>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</si>
  <si>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</si>
  <si>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</si>
  <si>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</si>
  <si>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</si>
  <si>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</si>
  <si>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</si>
  <si>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</si>
  <si>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</si>
  <si>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</si>
  <si>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</si>
  <si>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</si>
  <si>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</si>
  <si>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</si>
  <si>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</si>
  <si>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</si>
  <si>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</si>
  <si>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</si>
  <si>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</si>
  <si>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</si>
  <si>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</si>
  <si>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</si>
  <si>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</si>
  <si>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</si>
  <si>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</si>
  <si>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</si>
  <si>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</si>
  <si>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</si>
  <si>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</si>
  <si>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</si>
  <si>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</si>
  <si>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</si>
  <si>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</si>
  <si>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</si>
  <si>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</si>
  <si>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</si>
  <si>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</si>
  <si>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</si>
  <si>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</si>
  <si>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</si>
  <si>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</si>
  <si>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</si>
  <si>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</si>
  <si>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</si>
  <si>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</si>
  <si>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</si>
  <si>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</si>
  <si>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</si>
  <si>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</si>
  <si>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</si>
  <si>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</si>
  <si>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</si>
  <si>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</si>
  <si>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</si>
  <si>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</si>
  <si>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</si>
  <si>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</si>
  <si>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</si>
  <si>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</si>
  <si>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</si>
  <si>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</si>
  <si>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</si>
  <si>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</si>
  <si>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</si>
  <si>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</si>
  <si>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</si>
  <si>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</si>
  <si>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</si>
  <si>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</si>
  <si>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</si>
  <si>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</si>
  <si>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</si>
  <si>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</si>
  <si>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</si>
  <si>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</si>
  <si>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</si>
  <si>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</si>
  <si>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</si>
  <si>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</si>
  <si>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</si>
  <si>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</si>
  <si>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</si>
  <si>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</si>
  <si>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</si>
  <si>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</si>
  <si>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</si>
  <si>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</si>
  <si>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</si>
  <si>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</si>
  <si>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</si>
  <si>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</si>
  <si>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</si>
  <si>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</si>
  <si>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</si>
  <si>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</si>
  <si>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</si>
  <si>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</si>
  <si>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</si>
  <si>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</si>
  <si>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</si>
  <si>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</si>
  <si>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</si>
  <si>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</si>
  <si>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</si>
  <si>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</si>
  <si>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</si>
  <si>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</si>
  <si>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</si>
  <si>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</si>
  <si>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</si>
  <si>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</si>
  <si>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</si>
  <si>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</si>
  <si>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</si>
  <si>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</si>
  <si>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</si>
  <si>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</si>
  <si>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</si>
  <si>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</si>
  <si>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</si>
  <si>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</si>
  <si>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</si>
  <si>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</si>
  <si>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</si>
  <si>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</si>
  <si>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</si>
  <si>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</si>
  <si>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</si>
  <si>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</si>
  <si>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</si>
  <si>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</si>
  <si>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</si>
  <si>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</si>
  <si>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</si>
  <si>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</si>
  <si>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</si>
  <si>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</si>
  <si>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</si>
  <si>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</si>
  <si>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</si>
  <si>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</si>
  <si>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</si>
  <si>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</si>
  <si>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</si>
  <si>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</si>
  <si>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</si>
  <si>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</si>
  <si>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</si>
  <si>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</si>
  <si>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</si>
  <si>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</si>
  <si>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</si>
  <si>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</si>
  <si>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</si>
  <si>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</si>
  <si>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</si>
  <si>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</si>
  <si>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</si>
  <si>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</si>
  <si>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</si>
  <si>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</si>
  <si>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</si>
  <si>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</si>
  <si>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</si>
  <si>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</si>
  <si>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</si>
  <si>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</si>
  <si>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</si>
  <si>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</si>
  <si>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</si>
  <si>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</si>
  <si>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</si>
  <si>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</si>
  <si>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</si>
  <si>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</si>
  <si>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</si>
  <si>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</si>
  <si>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</si>
  <si>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</si>
  <si>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</si>
  <si>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</si>
  <si>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</si>
  <si>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</si>
  <si>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</si>
  <si>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</si>
  <si>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</si>
  <si>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</si>
  <si>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</si>
  <si>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</si>
  <si>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</si>
  <si>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</si>
  <si>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</si>
  <si>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</si>
  <si>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</si>
  <si>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</si>
  <si>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</si>
  <si>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</si>
  <si>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</si>
  <si>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</si>
  <si>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</si>
  <si>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</si>
  <si>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</si>
  <si>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</si>
  <si>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</si>
  <si>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</si>
  <si>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</si>
  <si>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</si>
  <si>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</si>
  <si>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</si>
  <si>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</si>
  <si>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</si>
  <si>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</si>
  <si>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</si>
  <si>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</si>
  <si>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</si>
  <si>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</si>
  <si>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</si>
  <si>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</si>
  <si>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</si>
  <si>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</si>
  <si>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</si>
  <si>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</si>
  <si>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</si>
  <si>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</si>
  <si>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</si>
  <si>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</si>
  <si>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</si>
  <si>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</si>
  <si>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</si>
  <si>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</si>
  <si>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</si>
  <si>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</si>
  <si>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</si>
  <si>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</si>
  <si>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</si>
  <si>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</si>
  <si>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</si>
  <si>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</si>
  <si>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</si>
  <si>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</si>
  <si>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</si>
  <si>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</si>
  <si>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</si>
  <si>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</si>
  <si>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</si>
  <si>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</si>
  <si>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</si>
  <si>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</si>
  <si>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</si>
  <si>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</si>
  <si>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</si>
  <si>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</si>
  <si>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</si>
  <si>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</si>
  <si>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</si>
  <si>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</si>
  <si>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</si>
  <si>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</si>
  <si>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</si>
  <si>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</si>
  <si>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</si>
  <si>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</si>
  <si>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</si>
  <si>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</si>
  <si>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</si>
  <si>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</si>
  <si>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</si>
  <si>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</si>
  <si>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</si>
  <si>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</si>
  <si>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</si>
  <si>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</si>
  <si>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</si>
  <si>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</si>
  <si>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</si>
  <si>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</si>
  <si>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</si>
  <si>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</si>
  <si>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</si>
  <si>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</si>
  <si>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</si>
  <si>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</si>
  <si>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</si>
  <si>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</si>
  <si>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</si>
  <si>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</si>
  <si>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</si>
  <si>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</si>
  <si>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</si>
  <si>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</si>
  <si>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</si>
  <si>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</si>
  <si>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</si>
  <si>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</si>
  <si>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</si>
  <si>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</si>
  <si>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</si>
  <si>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</si>
  <si>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</si>
  <si>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</si>
  <si>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</si>
  <si>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</si>
  <si>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</si>
  <si>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</si>
  <si>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</si>
  <si>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</si>
  <si>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</si>
  <si>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</si>
  <si>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</si>
  <si>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</si>
  <si>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</si>
  <si>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</si>
  <si>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</si>
  <si>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</si>
  <si>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</si>
  <si>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</si>
  <si>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</si>
  <si>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</si>
  <si>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</si>
  <si>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</si>
  <si>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</si>
  <si>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</si>
  <si>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</si>
  <si>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</si>
  <si>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</si>
  <si>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</si>
  <si>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</si>
  <si>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</si>
  <si>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</si>
  <si>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</si>
  <si>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</si>
  <si>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</si>
  <si>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</si>
  <si>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</si>
  <si>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</si>
  <si>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</si>
  <si>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</si>
  <si>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</si>
  <si>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</si>
  <si>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</si>
  <si>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</si>
  <si>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</si>
  <si>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</si>
  <si>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</si>
  <si>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</si>
  <si>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</si>
  <si>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</si>
  <si>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</si>
  <si>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</si>
  <si>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</si>
  <si>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</si>
  <si>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</si>
  <si>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</si>
  <si>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</si>
  <si>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</si>
  <si>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</si>
  <si>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</si>
  <si>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</si>
  <si>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</si>
  <si>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</si>
  <si>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</si>
  <si>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</si>
  <si>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</si>
  <si>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</si>
  <si>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</si>
  <si>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</si>
  <si>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</si>
  <si>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</si>
  <si>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</si>
  <si>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</si>
  <si>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</si>
  <si>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</si>
  <si>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</si>
  <si>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</si>
  <si>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</si>
  <si>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</si>
  <si>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</si>
  <si>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</si>
  <si>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</si>
  <si>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</si>
  <si>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</si>
  <si>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</si>
  <si>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</si>
  <si>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</si>
  <si>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</si>
  <si>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</si>
  <si>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</si>
  <si>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</si>
  <si>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</si>
  <si>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</si>
  <si>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</si>
  <si>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</si>
  <si>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</si>
  <si>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</si>
  <si>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</si>
  <si>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</si>
  <si>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</si>
  <si>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</si>
  <si>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</si>
  <si>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</si>
  <si>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</si>
  <si>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</si>
  <si>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</si>
  <si>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</si>
  <si>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</si>
  <si>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</si>
  <si>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</si>
  <si>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</si>
  <si>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</si>
  <si>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</si>
  <si>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</si>
  <si>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</si>
  <si>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</si>
  <si>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</si>
  <si>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</si>
  <si>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</si>
  <si>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</si>
  <si>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</si>
  <si>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</si>
  <si>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</si>
  <si>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</si>
  <si>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</si>
  <si>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</si>
  <si>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</si>
  <si>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</si>
  <si>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</si>
  <si>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</si>
  <si>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</si>
  <si>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</si>
  <si>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</si>
  <si>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</si>
  <si>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</si>
  <si>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</si>
  <si>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</si>
  <si>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</si>
  <si>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</si>
  <si>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</si>
  <si>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</si>
  <si>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</si>
  <si>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</si>
  <si>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</si>
  <si>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</si>
  <si>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</si>
  <si>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</si>
  <si>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</si>
  <si>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</si>
  <si>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</si>
  <si>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</si>
  <si>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</si>
  <si>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</si>
  <si>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</si>
  <si>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</si>
  <si>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</si>
  <si>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</si>
  <si>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</si>
  <si>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</si>
  <si>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</si>
  <si>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</si>
  <si>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</si>
  <si>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</si>
  <si>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</si>
  <si>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</si>
  <si>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</si>
  <si>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</si>
  <si>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</si>
  <si>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</si>
  <si>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</si>
  <si>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</si>
  <si>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</si>
  <si>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</si>
  <si>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</si>
  <si>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</si>
  <si>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</si>
  <si>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</si>
  <si>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</si>
  <si>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</si>
  <si>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</si>
  <si>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</si>
  <si>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</si>
  <si>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</si>
  <si>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</si>
  <si>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</si>
  <si>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</si>
  <si>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</si>
  <si>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</si>
  <si>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</si>
  <si>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</si>
  <si>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</si>
  <si>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</si>
  <si>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</si>
  <si>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</si>
  <si>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</si>
  <si>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</si>
  <si>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</si>
  <si>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</si>
  <si>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</si>
  <si>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</si>
  <si>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</si>
  <si>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</si>
  <si>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</si>
  <si>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</si>
  <si>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</si>
  <si>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</si>
  <si>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</si>
  <si>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</si>
  <si>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</si>
  <si>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</si>
  <si>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</si>
  <si>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</si>
  <si>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</si>
  <si>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</si>
  <si>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</si>
  <si>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</si>
  <si>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</si>
  <si>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</si>
  <si>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</si>
  <si>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</si>
  <si>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</si>
  <si>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</si>
  <si>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</si>
  <si>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</si>
  <si>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</si>
  <si>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</si>
  <si>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</si>
  <si>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</si>
  <si>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</si>
  <si>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</si>
  <si>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</si>
  <si>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</si>
  <si>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</si>
  <si>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</si>
  <si>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</si>
  <si>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</si>
  <si>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</si>
  <si>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</si>
  <si>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</si>
  <si>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</si>
  <si>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</si>
  <si>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</si>
  <si>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</si>
  <si>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</si>
  <si>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</si>
  <si>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</si>
  <si>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</si>
  <si>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</si>
  <si>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</si>
  <si>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</si>
  <si>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</si>
  <si>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</si>
  <si>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</si>
  <si>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</si>
  <si>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</si>
  <si>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</si>
  <si>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</si>
  <si>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</si>
  <si>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</si>
  <si>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</si>
  <si>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</si>
  <si>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</si>
  <si>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</si>
  <si>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</si>
  <si>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</si>
  <si>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</si>
  <si>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</si>
  <si>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</si>
  <si>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</si>
  <si>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</si>
  <si>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</si>
  <si>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</si>
  <si>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</si>
  <si>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</si>
  <si>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</si>
  <si>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</si>
  <si>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</si>
  <si>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</si>
  <si>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</si>
  <si>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</si>
  <si>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</si>
  <si>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</si>
  <si>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</si>
  <si>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</si>
  <si>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</si>
  <si>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</si>
  <si>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</si>
  <si>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</si>
  <si>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</si>
  <si>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</si>
  <si>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</si>
  <si>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</si>
  <si>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</si>
  <si>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</si>
  <si>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</si>
  <si>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</si>
  <si>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</si>
  <si>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</si>
  <si>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</si>
  <si>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</si>
  <si>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</si>
  <si>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</si>
  <si>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</si>
  <si>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</si>
  <si>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</si>
  <si>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</si>
  <si>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</si>
  <si>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</si>
  <si>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</si>
  <si>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</si>
  <si>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</si>
  <si>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</si>
  <si>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</si>
  <si>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</si>
  <si>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</si>
  <si>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</si>
  <si>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</si>
  <si>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</si>
  <si>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</si>
  <si>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</si>
  <si>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</si>
  <si>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</si>
  <si>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</si>
  <si>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</si>
  <si>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</si>
  <si>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</si>
  <si>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</si>
  <si>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</si>
  <si>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</si>
  <si>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</si>
  <si>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</si>
  <si>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</si>
  <si>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</si>
  <si>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</si>
  <si>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</si>
  <si>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</si>
  <si>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</si>
  <si>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</si>
  <si>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</si>
  <si>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</si>
  <si>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</si>
  <si>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</si>
  <si>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</si>
  <si>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</si>
  <si>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</si>
  <si>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</si>
  <si>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</si>
  <si>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</si>
  <si>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</si>
  <si>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</si>
  <si>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</si>
  <si>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</si>
  <si>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</si>
  <si>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</si>
  <si>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</si>
  <si>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</si>
  <si>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</si>
  <si>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</si>
  <si>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</si>
  <si>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</si>
  <si>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</si>
  <si>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</si>
  <si>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</si>
  <si>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</si>
  <si>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</si>
  <si>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</si>
  <si>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</si>
  <si>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</si>
  <si>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</si>
  <si>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</si>
  <si>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</si>
  <si>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</si>
  <si>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</si>
  <si>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</si>
  <si>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</si>
  <si>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</si>
  <si>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</si>
  <si>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</si>
  <si>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</si>
  <si>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</si>
  <si>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</si>
  <si>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</si>
  <si>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</si>
  <si>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</si>
  <si>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</si>
  <si>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</si>
  <si>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</si>
  <si>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</si>
  <si>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</si>
  <si>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</si>
  <si>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</si>
  <si>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</si>
  <si>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</si>
  <si>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</si>
  <si>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</si>
  <si>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</si>
  <si>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</si>
  <si>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</si>
  <si>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</si>
  <si>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</si>
  <si>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</si>
  <si>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</si>
  <si>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</si>
  <si>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</si>
  <si>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</si>
  <si>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</si>
  <si>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</si>
  <si>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</si>
  <si>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</si>
  <si>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</si>
  <si>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</si>
  <si>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</si>
  <si>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</si>
  <si>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</si>
  <si>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</si>
  <si>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</si>
  <si>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</si>
  <si>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</si>
  <si>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</si>
  <si>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</si>
  <si>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</si>
  <si>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</si>
  <si>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</si>
  <si>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</si>
  <si>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</si>
  <si>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</si>
  <si>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</si>
  <si>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</si>
  <si>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</si>
  <si>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</si>
  <si>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</si>
  <si>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</si>
  <si>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</si>
  <si>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</si>
  <si>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</si>
  <si>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</si>
  <si>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</si>
  <si>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</si>
  <si>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</si>
  <si>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</si>
  <si>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</si>
  <si>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</si>
  <si>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</si>
  <si>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</si>
  <si>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</si>
  <si>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</si>
  <si>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</si>
  <si>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</si>
  <si>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</si>
  <si>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</si>
  <si>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</si>
  <si>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</si>
  <si>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</si>
  <si>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</si>
  <si>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</si>
  <si>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</si>
  <si>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</si>
  <si>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</si>
  <si>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</si>
  <si>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</si>
  <si>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</si>
  <si>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</si>
  <si>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</si>
  <si>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</si>
  <si>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</si>
  <si>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</si>
  <si>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</si>
  <si>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</si>
  <si>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</si>
  <si>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</si>
  <si>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</si>
  <si>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</si>
  <si>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</si>
  <si>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</si>
  <si>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</si>
  <si>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</si>
  <si>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</si>
  <si>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</si>
  <si>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</si>
  <si>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</si>
  <si>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</si>
  <si>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</si>
  <si>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</si>
  <si>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</si>
  <si>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</si>
  <si>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</si>
  <si>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</si>
  <si>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</si>
  <si>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</si>
  <si>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</si>
  <si>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</si>
  <si>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</si>
  <si>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</si>
  <si>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</si>
  <si>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</si>
  <si>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</si>
  <si>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</si>
  <si>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</si>
  <si>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</si>
  <si>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</si>
  <si>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</si>
  <si>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</si>
  <si>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</si>
  <si>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</si>
  <si>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</si>
  <si>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</si>
  <si>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</si>
  <si>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</si>
  <si>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</si>
  <si>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</si>
  <si>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</si>
  <si>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</si>
  <si>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</si>
  <si>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</si>
  <si>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</si>
  <si>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</si>
  <si>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</si>
  <si>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</si>
  <si>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</si>
  <si>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</si>
  <si>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</si>
  <si>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</si>
  <si>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</si>
  <si>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</si>
  <si>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</si>
  <si>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</si>
  <si>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</si>
  <si>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</si>
  <si>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</si>
  <si>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</si>
  <si>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</si>
  <si>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</si>
  <si>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</si>
  <si>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</si>
  <si>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</si>
  <si>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</si>
  <si>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</si>
  <si>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</si>
  <si>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</si>
  <si>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</si>
  <si>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</si>
  <si>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</si>
  <si>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</si>
  <si>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</si>
  <si>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</si>
  <si>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</si>
  <si>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</si>
  <si>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</si>
  <si>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</si>
  <si>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</si>
  <si>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</si>
  <si>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</si>
  <si>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</si>
  <si>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</si>
  <si>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</si>
  <si>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</si>
  <si>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</si>
  <si>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</si>
  <si>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</si>
  <si>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</si>
  <si>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</si>
  <si>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</si>
  <si>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</si>
  <si>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</si>
  <si>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</si>
  <si>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</si>
  <si>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</si>
  <si>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</si>
  <si>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</si>
  <si>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</si>
  <si>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</si>
  <si>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</si>
  <si>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</si>
  <si>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</si>
  <si>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</si>
  <si>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</si>
  <si>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</si>
  <si>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</si>
  <si>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</si>
  <si>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</si>
  <si>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</si>
  <si>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</si>
  <si>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</si>
  <si>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</si>
  <si>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</si>
  <si>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</si>
  <si>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</si>
  <si>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</si>
  <si>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</si>
  <si>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</si>
  <si>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</si>
  <si>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</si>
  <si>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</si>
  <si>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</si>
  <si>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</si>
  <si>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</si>
  <si>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</si>
  <si>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</si>
  <si>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</si>
  <si>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</si>
  <si>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</si>
  <si>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</si>
  <si>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</si>
  <si>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</si>
  <si>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</si>
  <si>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</si>
  <si>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</si>
  <si>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</si>
  <si>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</si>
  <si>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</si>
  <si>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</si>
  <si>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</si>
  <si>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</si>
  <si>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</si>
  <si>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</si>
  <si>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</si>
  <si>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</si>
  <si>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</si>
  <si>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</si>
  <si>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</si>
  <si>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</si>
  <si>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</si>
  <si>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</si>
  <si>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</si>
  <si>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</si>
  <si>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</si>
  <si>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</si>
  <si>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</si>
  <si>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</si>
  <si>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</si>
  <si>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</si>
  <si>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</si>
  <si>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</si>
  <si>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</si>
  <si>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</si>
  <si>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</si>
  <si>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</si>
  <si>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</si>
  <si>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</si>
  <si>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</si>
  <si>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</si>
  <si>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</si>
  <si>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</si>
  <si>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</si>
  <si>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</si>
  <si>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</si>
  <si>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</si>
  <si>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</si>
  <si>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</si>
  <si>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</si>
  <si>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</si>
  <si>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</si>
  <si>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</si>
  <si>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</si>
  <si>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</si>
  <si>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</si>
  <si>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</si>
  <si>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</si>
  <si>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</si>
  <si>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</si>
  <si>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</si>
  <si>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</si>
  <si>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</si>
  <si>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</si>
  <si>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</si>
  <si>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</si>
  <si>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</si>
  <si>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</si>
  <si>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</si>
  <si>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</si>
  <si>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</si>
  <si>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</si>
  <si>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</si>
  <si>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</si>
  <si>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</si>
  <si>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</si>
  <si>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</si>
  <si>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</si>
  <si>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</si>
  <si>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</si>
  <si>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</si>
  <si>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</si>
  <si>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</si>
  <si>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</si>
  <si>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</si>
  <si>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</si>
  <si>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</si>
  <si>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</si>
  <si>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</si>
  <si>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</si>
  <si>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</si>
  <si>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</si>
  <si>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</si>
  <si>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</si>
  <si>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</si>
  <si>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</si>
  <si>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</si>
  <si>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</si>
  <si>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</si>
  <si>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</si>
  <si>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</si>
  <si>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</si>
  <si>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</si>
  <si>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</si>
  <si>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</si>
  <si>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</si>
  <si>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</si>
  <si>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</si>
  <si>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</si>
  <si>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</si>
  <si>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</si>
  <si>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</si>
  <si>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</si>
  <si>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</si>
  <si>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</si>
  <si>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</si>
  <si>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</si>
  <si>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</si>
  <si>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</si>
  <si>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</si>
  <si>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</si>
  <si>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</si>
  <si>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</si>
  <si>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</si>
  <si>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</si>
  <si>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</si>
  <si>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</si>
  <si>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</si>
  <si>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</si>
  <si>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</si>
  <si>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</si>
  <si>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</si>
  <si>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</si>
  <si>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</si>
  <si>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</si>
  <si>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</si>
  <si>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</si>
  <si>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</si>
  <si>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</si>
  <si>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</si>
  <si>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</si>
  <si>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</si>
  <si>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</si>
  <si>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</si>
  <si>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</si>
  <si>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</si>
  <si>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</si>
  <si>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</si>
  <si>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</si>
  <si>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</si>
  <si>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</si>
  <si>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</si>
  <si>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</si>
  <si>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</si>
  <si>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</si>
  <si>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</si>
  <si>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</si>
  <si>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</si>
  <si>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</si>
  <si>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</si>
  <si>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</si>
  <si>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</si>
  <si>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</si>
  <si>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</si>
  <si>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</si>
  <si>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</si>
  <si>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</si>
  <si>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</si>
  <si>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</si>
  <si>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</si>
  <si>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</si>
  <si>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</si>
  <si>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</si>
  <si>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</si>
  <si>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</si>
  <si>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</si>
  <si>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</si>
  <si>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</si>
  <si>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</si>
  <si>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</si>
  <si>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</si>
  <si>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</si>
  <si>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</si>
  <si>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</si>
  <si>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</si>
  <si>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</si>
  <si>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</si>
  <si>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</si>
  <si>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</si>
  <si>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</si>
  <si>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</si>
  <si>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</si>
  <si>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</si>
  <si>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</si>
  <si>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</si>
  <si>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</si>
  <si>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</si>
  <si>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</si>
  <si>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</si>
  <si>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</si>
  <si>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</si>
  <si>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</si>
  <si>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</si>
  <si>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</si>
  <si>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</si>
  <si>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</si>
  <si>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</si>
  <si>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</si>
  <si>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</si>
  <si>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</si>
  <si>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</si>
  <si>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</si>
  <si>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</si>
  <si>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</si>
  <si>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</si>
  <si>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</si>
  <si>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</si>
  <si>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</si>
  <si>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</si>
  <si>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</si>
  <si>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</si>
  <si>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</si>
  <si>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</si>
  <si>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</si>
  <si>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</si>
  <si>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</si>
  <si>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</si>
  <si>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</si>
  <si>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</si>
  <si>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</si>
  <si>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</si>
  <si>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</si>
  <si>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</si>
  <si>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</si>
  <si>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</si>
  <si>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</si>
  <si>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</si>
  <si>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</si>
  <si>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</si>
  <si>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</si>
  <si>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</si>
  <si>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</si>
  <si>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</si>
  <si>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</si>
  <si>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</si>
  <si>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</si>
  <si>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</si>
  <si>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</si>
  <si>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</si>
  <si>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</si>
  <si>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</si>
  <si>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</si>
  <si>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</si>
  <si>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</si>
  <si>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</si>
  <si>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</si>
  <si>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</si>
  <si>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</si>
  <si>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</si>
  <si>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</si>
  <si>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</si>
  <si>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</si>
  <si>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</si>
  <si>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</si>
  <si>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</si>
  <si>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</si>
  <si>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</si>
  <si>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</si>
  <si>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</si>
  <si>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</si>
  <si>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</si>
  <si>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</si>
  <si>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</si>
  <si>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</si>
  <si>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</si>
  <si>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</si>
  <si>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</si>
  <si>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</si>
  <si>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</si>
  <si>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</si>
  <si>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</si>
  <si>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</si>
  <si>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</si>
  <si>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</si>
  <si>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</si>
  <si>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</si>
  <si>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</si>
  <si>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</si>
  <si>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</si>
  <si>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</si>
  <si>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</si>
  <si>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</si>
  <si>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</si>
  <si>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</si>
  <si>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</si>
  <si>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</si>
  <si>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</si>
  <si>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</si>
  <si>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</si>
  <si>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</si>
  <si>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</si>
  <si>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</si>
  <si>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</si>
  <si>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</si>
  <si>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</si>
  <si>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</si>
  <si>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</si>
  <si>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</si>
  <si>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</si>
  <si>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</si>
  <si>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</si>
  <si>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</si>
  <si>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</si>
  <si>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</si>
  <si>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</si>
  <si>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</si>
  <si>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</si>
  <si>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</si>
  <si>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</si>
  <si>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</si>
  <si>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</si>
  <si>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</si>
  <si>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</si>
  <si>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</si>
  <si>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</si>
  <si>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</si>
  <si>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</si>
  <si>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</si>
  <si>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</si>
  <si>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</si>
  <si>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</si>
  <si>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</si>
  <si>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</si>
  <si>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</si>
  <si>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</si>
  <si>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</si>
  <si>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</si>
  <si>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</si>
  <si>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</si>
  <si>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</si>
  <si>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</si>
  <si>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</si>
  <si>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</si>
  <si>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</si>
  <si>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</si>
  <si>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</si>
  <si>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</si>
  <si>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</si>
  <si>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</si>
  <si>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</si>
  <si>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</si>
  <si>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</si>
  <si>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</si>
  <si>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</si>
  <si>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</si>
  <si>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</si>
  <si>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</si>
  <si>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</si>
  <si>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</si>
  <si>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</si>
  <si>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</si>
  <si>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</si>
  <si>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</si>
  <si>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</si>
  <si>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</si>
  <si>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</si>
  <si>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</si>
  <si>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</si>
  <si>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</si>
  <si>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</si>
  <si>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</si>
  <si>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</si>
  <si>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</si>
  <si>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</si>
  <si>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</si>
  <si>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</si>
  <si>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</si>
  <si>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</si>
  <si>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</si>
  <si>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</si>
  <si>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</si>
  <si>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</si>
  <si>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</si>
  <si>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</si>
  <si>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</si>
  <si>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</si>
  <si>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</si>
  <si>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</si>
  <si>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</si>
  <si>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</si>
  <si>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</si>
  <si>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</si>
  <si>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</si>
  <si>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</si>
  <si>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</si>
  <si>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</si>
  <si>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</si>
  <si>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</si>
  <si>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</si>
  <si>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</si>
  <si>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</si>
  <si>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</si>
  <si>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</si>
  <si>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</si>
  <si>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</si>
  <si>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</si>
  <si>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</si>
  <si>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</si>
  <si>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</si>
  <si>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</si>
  <si>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</si>
  <si>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</si>
  <si>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</si>
  <si>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</si>
  <si>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</si>
  <si>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</si>
  <si>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</si>
  <si>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</si>
  <si>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</si>
  <si>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</si>
  <si>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</si>
  <si>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</si>
  <si>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</si>
  <si>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</si>
  <si>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</si>
  <si>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</si>
  <si>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</si>
  <si>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</si>
  <si>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</si>
  <si>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</si>
  <si>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</si>
  <si>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</si>
  <si>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</si>
  <si>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</si>
  <si>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</si>
  <si>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</si>
  <si>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</si>
  <si>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</si>
  <si>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</si>
  <si>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</si>
  <si>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</si>
  <si>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</si>
  <si>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</si>
  <si>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</si>
  <si>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</si>
  <si>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</si>
  <si>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</si>
  <si>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</si>
  <si>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</si>
  <si>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</si>
  <si>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</si>
  <si>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</si>
  <si>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</si>
  <si>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</si>
  <si>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</si>
  <si>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</si>
  <si>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</si>
  <si>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</si>
  <si>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</si>
  <si>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</si>
  <si>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</si>
  <si>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</si>
  <si>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</si>
  <si>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</si>
  <si>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</si>
  <si>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</si>
  <si>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</si>
  <si>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</si>
  <si>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</si>
  <si>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</si>
  <si>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</si>
  <si>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</si>
  <si>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</si>
  <si>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</si>
  <si>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</si>
  <si>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</si>
  <si>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</si>
  <si>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</si>
  <si>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</si>
  <si>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</si>
  <si>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</si>
  <si>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</si>
  <si>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</si>
  <si>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</si>
  <si>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</si>
  <si>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</si>
  <si>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</si>
  <si>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</si>
  <si>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</si>
  <si>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</si>
  <si>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</si>
  <si>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</si>
  <si>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</si>
  <si>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</si>
  <si>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</si>
  <si>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</si>
  <si>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</si>
  <si>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</si>
  <si>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</si>
  <si>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</si>
  <si>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</si>
  <si>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</si>
  <si>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</si>
  <si>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</si>
  <si>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</si>
  <si>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</si>
  <si>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</si>
  <si>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</si>
  <si>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</si>
  <si>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</si>
  <si>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</si>
  <si>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</si>
  <si>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</si>
  <si>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</si>
  <si>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</si>
  <si>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</si>
  <si>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</si>
  <si>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</si>
  <si>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</si>
  <si>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</si>
  <si>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</si>
  <si>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</si>
  <si>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</si>
  <si>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</si>
  <si>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</si>
  <si>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</si>
  <si>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</si>
  <si>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</si>
  <si>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</si>
  <si>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</si>
  <si>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</si>
  <si>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</si>
  <si>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</si>
  <si>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</si>
  <si>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</si>
  <si>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</si>
  <si>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</si>
  <si>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</si>
  <si>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</si>
  <si>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</si>
  <si>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</si>
  <si>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</si>
  <si>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</si>
  <si>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</si>
  <si>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</si>
  <si>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</si>
  <si>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</si>
  <si>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</si>
  <si>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</si>
  <si>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</si>
  <si>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</si>
  <si>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</si>
  <si>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</si>
  <si>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</si>
  <si>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</si>
  <si>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</si>
  <si>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</si>
  <si>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</si>
  <si>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</si>
  <si>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</si>
  <si>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</si>
  <si>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</si>
  <si>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</si>
  <si>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</si>
  <si>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</si>
  <si>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</si>
  <si>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</si>
  <si>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</si>
  <si>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</si>
  <si>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</si>
  <si>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</si>
  <si>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</si>
  <si>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</si>
  <si>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</si>
  <si>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</si>
  <si>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</si>
  <si>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</si>
  <si>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</si>
  <si>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</si>
  <si>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</si>
  <si>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</si>
  <si>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</si>
  <si>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</si>
  <si>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</si>
  <si>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</si>
  <si>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</si>
  <si>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</si>
  <si>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</si>
  <si>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</si>
  <si>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</si>
  <si>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</si>
  <si>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</si>
  <si>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</si>
  <si>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</si>
  <si>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</si>
  <si>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</si>
  <si>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</si>
  <si>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</si>
  <si>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</si>
  <si>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</si>
  <si>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</si>
  <si>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</si>
  <si>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</si>
  <si>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</si>
  <si>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</si>
  <si>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</si>
  <si>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</si>
  <si>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</si>
  <si>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</si>
  <si>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</si>
  <si>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</si>
  <si>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</si>
  <si>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</si>
  <si>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</si>
  <si>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</si>
  <si>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</si>
  <si>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</si>
  <si>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</si>
  <si>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</si>
  <si>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</si>
  <si>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</si>
  <si>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</si>
  <si>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</si>
  <si>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</si>
  <si>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</si>
  <si>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</si>
  <si>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</si>
  <si>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</si>
  <si>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</si>
  <si>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</si>
  <si>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</si>
  <si>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</si>
  <si>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</si>
  <si>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</si>
  <si>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</si>
  <si>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</si>
  <si>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</si>
  <si>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</si>
  <si>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</si>
  <si>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</si>
  <si>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</si>
  <si>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</si>
  <si>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</si>
  <si>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</si>
  <si>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</si>
  <si>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</si>
  <si>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</si>
  <si>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</si>
  <si>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</si>
  <si>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</si>
  <si>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</si>
  <si>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</si>
  <si>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</si>
  <si>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</si>
  <si>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</si>
  <si>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</si>
  <si>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</si>
  <si>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</si>
  <si>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</si>
  <si>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</si>
  <si>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</si>
  <si>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</si>
  <si>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</si>
  <si>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</si>
  <si>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</si>
  <si>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</si>
  <si>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</si>
  <si>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</si>
  <si>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</si>
  <si>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</si>
  <si>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</si>
  <si>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</si>
  <si>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</si>
  <si>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</si>
  <si>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</si>
  <si>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</si>
  <si>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</si>
  <si>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</si>
  <si>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</si>
  <si>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</si>
  <si>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</si>
  <si>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</si>
  <si>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</si>
  <si>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</si>
  <si>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</si>
  <si>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</si>
  <si>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</si>
  <si>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</si>
  <si>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</si>
  <si>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</si>
  <si>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</si>
  <si>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</si>
  <si>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</si>
  <si>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</si>
  <si>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</si>
  <si>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</si>
  <si>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</si>
  <si>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</si>
  <si>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</si>
  <si>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</si>
  <si>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</si>
  <si>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</si>
  <si>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</si>
  <si>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</si>
  <si>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</si>
  <si>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</si>
  <si>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</si>
  <si>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</si>
  <si>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</si>
  <si>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</si>
  <si>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</si>
  <si>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</si>
  <si>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</si>
  <si>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</si>
  <si>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</si>
  <si>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</si>
  <si>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</si>
  <si>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</si>
  <si>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</si>
  <si>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</si>
  <si>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</si>
  <si>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</si>
  <si>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</si>
  <si>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</si>
  <si>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</si>
  <si>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</si>
  <si>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</si>
  <si>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</si>
  <si>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</si>
  <si>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</si>
  <si>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</si>
  <si>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</si>
  <si>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</si>
  <si>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</si>
  <si>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</si>
  <si>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</si>
  <si>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</si>
  <si>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</si>
  <si>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</si>
  <si>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</si>
  <si>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</si>
  <si>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</si>
  <si>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</si>
  <si>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</si>
  <si>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</si>
  <si>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</si>
  <si>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</si>
  <si>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</si>
  <si>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</si>
  <si>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</si>
  <si>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</si>
  <si>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</si>
  <si>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</si>
  <si>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</si>
  <si>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</si>
  <si>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</si>
  <si>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</si>
  <si>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</si>
  <si>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</si>
  <si>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</si>
  <si>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</si>
  <si>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</si>
  <si>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</si>
  <si>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</si>
  <si>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</si>
  <si>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</si>
  <si>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</si>
  <si>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</si>
  <si>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</si>
  <si>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</si>
  <si>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</si>
  <si>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</si>
  <si>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</si>
  <si>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</si>
  <si>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</si>
  <si>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</si>
  <si>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</si>
  <si>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</si>
  <si>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</si>
  <si>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</si>
  <si>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</si>
  <si>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</si>
  <si>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</si>
  <si>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</si>
  <si>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</si>
  <si>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</si>
  <si>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</si>
  <si>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</si>
  <si>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</si>
  <si>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</si>
  <si>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</si>
  <si>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</si>
  <si>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</si>
  <si>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</si>
  <si>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</si>
  <si>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</si>
  <si>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</si>
  <si>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</si>
  <si>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</si>
  <si>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</si>
  <si>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</si>
  <si>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</si>
  <si>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</si>
  <si>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</si>
  <si>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</si>
  <si>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</si>
  <si>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</si>
  <si>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</si>
  <si>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</si>
  <si>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</si>
  <si>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</si>
  <si>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</si>
  <si>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</si>
  <si>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</si>
  <si>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</si>
  <si>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</si>
  <si>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</si>
  <si>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</si>
  <si>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</si>
  <si>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</si>
  <si>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</si>
  <si>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</si>
  <si>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</si>
  <si>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</si>
  <si>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</si>
  <si>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</si>
  <si>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</si>
  <si>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</si>
  <si>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</si>
  <si>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</si>
  <si>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</si>
  <si>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</si>
  <si>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</si>
  <si>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</si>
  <si>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</si>
  <si>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</si>
  <si>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</si>
  <si>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</si>
  <si>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</si>
  <si>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</si>
  <si>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</si>
  <si>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</si>
  <si>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</si>
  <si>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</si>
  <si>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</si>
  <si>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</si>
  <si>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</si>
  <si>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</si>
  <si>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</si>
  <si>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</si>
  <si>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</si>
  <si>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</si>
  <si>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</si>
  <si>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</si>
  <si>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</si>
  <si>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</si>
  <si>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</si>
  <si>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</si>
  <si>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</si>
  <si>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</si>
  <si>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</si>
  <si>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</si>
  <si>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</si>
  <si>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</si>
  <si>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</si>
  <si>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</si>
  <si>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</si>
  <si>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</si>
  <si>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</si>
  <si>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</si>
  <si>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</si>
  <si>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</si>
  <si>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</si>
  <si>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</si>
  <si>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</si>
  <si>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</si>
  <si>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</si>
  <si>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</si>
  <si>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</si>
  <si>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</si>
  <si>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</si>
  <si>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</si>
  <si>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</si>
  <si>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</si>
  <si>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</si>
  <si>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</si>
  <si>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</si>
  <si>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</si>
  <si>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</si>
  <si>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</si>
  <si>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</si>
  <si>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</si>
  <si>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</si>
  <si>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</si>
  <si>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</si>
  <si>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</si>
  <si>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</si>
  <si>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</si>
  <si>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</si>
  <si>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</si>
  <si>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</si>
  <si>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</si>
  <si>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</si>
  <si>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</si>
  <si>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</si>
  <si>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</si>
  <si>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</si>
  <si>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</si>
  <si>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</si>
  <si>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</si>
  <si>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</si>
  <si>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</si>
  <si>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</si>
  <si>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</si>
  <si>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</si>
  <si>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</si>
  <si>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</si>
  <si>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</si>
  <si>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</si>
  <si>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</si>
  <si>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</si>
  <si>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</si>
  <si>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</si>
  <si>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</si>
  <si>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</si>
  <si>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</si>
  <si>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</si>
  <si>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</si>
  <si>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</si>
  <si>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</si>
  <si>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</si>
  <si>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</si>
  <si>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</si>
  <si>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</si>
  <si>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</si>
  <si>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</si>
  <si>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</si>
  <si>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</si>
  <si>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</si>
  <si>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</si>
  <si>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</si>
  <si>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</si>
  <si>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</si>
  <si>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</si>
  <si>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</si>
  <si>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</si>
  <si>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</si>
  <si>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</si>
  <si>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</si>
  <si>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</si>
  <si>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</si>
  <si>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</si>
  <si>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</si>
  <si>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</si>
  <si>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</si>
  <si>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</si>
  <si>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</si>
  <si>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</si>
  <si>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</si>
  <si>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</si>
  <si>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</si>
  <si>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</si>
  <si>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</si>
  <si>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</si>
  <si>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</si>
  <si>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</si>
  <si>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</si>
  <si>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</si>
  <si>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</si>
  <si>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</si>
  <si>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</si>
  <si>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</si>
  <si>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</si>
  <si>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</si>
  <si>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</si>
  <si>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</si>
  <si>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</si>
  <si>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</si>
  <si>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</si>
  <si>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</si>
  <si>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</si>
  <si>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</si>
  <si>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</si>
  <si>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</si>
  <si>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</si>
  <si>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</si>
  <si>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</si>
  <si>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</si>
  <si>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</si>
  <si>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</si>
  <si>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</si>
  <si>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</si>
  <si>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</si>
  <si>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</si>
  <si>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</si>
  <si>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</si>
  <si>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</si>
  <si>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</si>
  <si>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</si>
  <si>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</si>
  <si>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</si>
  <si>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</si>
  <si>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</si>
  <si>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</si>
  <si>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</si>
  <si>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</si>
  <si>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</si>
  <si>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</si>
  <si>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</si>
  <si>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</si>
  <si>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</si>
  <si>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</si>
  <si>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</si>
  <si>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</si>
  <si>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</si>
  <si>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</si>
  <si>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</si>
  <si>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</si>
  <si>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</si>
  <si>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</si>
  <si>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</si>
  <si>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</si>
  <si>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</si>
  <si>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</si>
  <si>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</si>
  <si>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</si>
  <si>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</si>
  <si>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</si>
  <si>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</si>
  <si>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</si>
  <si>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</si>
  <si>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</si>
  <si>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</si>
  <si>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</si>
  <si>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</si>
  <si>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</si>
  <si>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</si>
  <si>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</si>
  <si>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</si>
  <si>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</si>
  <si>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</si>
  <si>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</si>
  <si>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</si>
  <si>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</si>
  <si>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</si>
  <si>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</si>
  <si>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</si>
  <si>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</si>
  <si>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</si>
  <si>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</si>
  <si>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</si>
  <si>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</si>
  <si>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</si>
  <si>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</si>
  <si>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</si>
  <si>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</si>
  <si>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</si>
  <si>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</si>
  <si>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</si>
  <si>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</si>
  <si>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</si>
  <si>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</si>
  <si>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</si>
  <si>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</si>
  <si>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</si>
  <si>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</si>
  <si>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</si>
  <si>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</si>
  <si>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</si>
  <si>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</si>
  <si>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</si>
  <si>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</si>
  <si>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</si>
  <si>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</si>
  <si>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</si>
  <si>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</si>
  <si>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</si>
  <si>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</si>
  <si>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</si>
  <si>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</si>
  <si>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</si>
  <si>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</si>
  <si>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</si>
  <si>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</si>
  <si>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</si>
  <si>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</si>
  <si>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</si>
  <si>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</si>
  <si>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</si>
  <si>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</si>
  <si>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</si>
  <si>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</si>
  <si>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</si>
  <si>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</si>
  <si>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</si>
  <si>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</si>
  <si>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</si>
  <si>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</si>
  <si>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</si>
  <si>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</si>
  <si>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</si>
  <si>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</si>
  <si>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</si>
  <si>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</si>
  <si>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</si>
  <si>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</si>
  <si>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</si>
  <si>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</si>
  <si>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</si>
  <si>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</si>
  <si>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</si>
  <si>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</si>
  <si>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</si>
  <si>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</si>
  <si>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</si>
  <si>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</si>
  <si>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</si>
  <si>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</si>
  <si>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</si>
  <si>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</si>
  <si>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</si>
  <si>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</si>
  <si>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</si>
  <si>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</si>
  <si>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</si>
  <si>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</si>
  <si>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</si>
  <si>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</si>
  <si>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</si>
  <si>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</si>
  <si>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</si>
  <si>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</si>
  <si>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</si>
  <si>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</si>
  <si>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</si>
  <si>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</si>
  <si>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</si>
  <si>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</si>
  <si>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</si>
  <si>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</si>
  <si>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</si>
  <si>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</si>
  <si>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</si>
  <si>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</si>
  <si>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</si>
  <si>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</si>
  <si>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</si>
  <si>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</si>
  <si>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</si>
  <si>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</si>
  <si>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</si>
  <si>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</si>
  <si>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</si>
  <si>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</si>
  <si>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</si>
  <si>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</si>
  <si>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</si>
  <si>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</si>
  <si>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</si>
  <si>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</si>
  <si>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</si>
  <si>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</si>
  <si>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</si>
  <si>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</si>
  <si>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</si>
  <si>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</si>
  <si>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</si>
  <si>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</si>
  <si>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</si>
  <si>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</si>
  <si>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</si>
  <si>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</si>
  <si>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</si>
  <si>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</si>
  <si>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</si>
  <si>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</si>
  <si>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</si>
  <si>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</si>
  <si>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</si>
  <si>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</si>
  <si>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</si>
  <si>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</si>
  <si>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</si>
  <si>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</si>
  <si>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</si>
  <si>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</si>
  <si>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</si>
  <si>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</si>
  <si>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</si>
  <si>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</si>
  <si>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</si>
  <si>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</si>
  <si>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</si>
  <si>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</si>
  <si>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</si>
  <si>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</si>
  <si>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</si>
  <si>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</si>
  <si>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</si>
  <si>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</si>
  <si>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</si>
  <si>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</si>
  <si>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</si>
  <si>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</si>
  <si>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</si>
  <si>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</si>
  <si>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</si>
  <si>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</si>
  <si>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</si>
  <si>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</si>
  <si>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</si>
  <si>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</si>
  <si>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</si>
  <si>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</si>
  <si>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</si>
  <si>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</si>
  <si>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</si>
  <si>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</si>
  <si>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</si>
  <si>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</si>
  <si>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</si>
  <si>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</si>
  <si>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</si>
  <si>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</si>
  <si>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</si>
  <si>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</si>
  <si>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</si>
  <si>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</si>
  <si>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</si>
  <si>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</si>
  <si>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</si>
  <si>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</si>
  <si>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</si>
  <si>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</si>
  <si>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</si>
  <si>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</si>
  <si>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</si>
  <si>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</si>
  <si>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</si>
  <si>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</si>
  <si>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</si>
  <si>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</si>
  <si>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</si>
  <si>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</si>
  <si>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</si>
  <si>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</si>
  <si>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</si>
  <si>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</si>
  <si>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</si>
  <si>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</si>
  <si>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</si>
  <si>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</si>
  <si>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</si>
  <si>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</si>
  <si>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</si>
  <si>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</si>
  <si>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</si>
  <si>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</si>
  <si>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</si>
  <si>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</si>
  <si>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</si>
  <si>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</si>
  <si>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</si>
  <si>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</si>
  <si>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</si>
  <si>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</si>
  <si>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</si>
  <si>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</si>
  <si>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</si>
  <si>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</si>
  <si>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</si>
  <si>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</si>
  <si>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</si>
  <si>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</si>
  <si>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</si>
  <si>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</si>
  <si>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</si>
  <si>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</si>
  <si>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</si>
  <si>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</si>
  <si>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</si>
  <si>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</si>
  <si>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</si>
  <si>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</si>
  <si>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</si>
  <si>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</si>
  <si>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</si>
  <si>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</si>
  <si>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</si>
  <si>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</si>
  <si>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</si>
  <si>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</si>
  <si>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</si>
  <si>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</si>
  <si>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</si>
  <si>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</si>
  <si>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</si>
  <si>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</si>
  <si>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</si>
  <si>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</si>
  <si>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</si>
  <si>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</si>
  <si>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</si>
  <si>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</si>
  <si>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</si>
  <si>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</si>
  <si>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</si>
  <si>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</si>
  <si>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</si>
  <si>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</si>
  <si>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</si>
  <si>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</si>
  <si>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</si>
  <si>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</si>
  <si>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</si>
  <si>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</si>
  <si>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</si>
  <si>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</si>
  <si>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</si>
  <si>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</si>
  <si>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</si>
  <si>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</si>
  <si>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</si>
  <si>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</si>
  <si>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</si>
  <si>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</si>
  <si>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</si>
  <si>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</si>
  <si>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</si>
  <si>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</si>
  <si>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</si>
  <si>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</si>
  <si>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</si>
  <si>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</si>
  <si>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</si>
  <si>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</si>
  <si>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</si>
  <si>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</si>
  <si>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</si>
  <si>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</si>
  <si>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</si>
  <si>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</si>
  <si>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</si>
  <si>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</si>
  <si>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</si>
  <si>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</si>
  <si>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</si>
  <si>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</si>
  <si>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</si>
  <si>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</si>
  <si>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</si>
  <si>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</si>
  <si>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</si>
  <si>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</si>
  <si>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</si>
  <si>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</si>
  <si>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</si>
  <si>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</si>
  <si>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</si>
  <si>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</si>
  <si>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</si>
  <si>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</si>
  <si>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</si>
  <si>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</si>
  <si>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</si>
  <si>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</si>
  <si>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</si>
  <si>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</si>
  <si>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</si>
  <si>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</si>
  <si>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</si>
  <si>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</si>
  <si>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</si>
  <si>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</si>
  <si>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</si>
  <si>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</si>
  <si>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</si>
  <si>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</si>
  <si>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</si>
  <si>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</si>
  <si>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</si>
  <si>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</si>
  <si>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</si>
  <si>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</si>
  <si>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</si>
  <si>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</si>
  <si>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</si>
  <si>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</si>
  <si>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</si>
  <si>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</si>
  <si>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</si>
  <si>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</si>
  <si>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</si>
  <si>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</si>
  <si>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</si>
  <si>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</si>
  <si>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</si>
  <si>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</si>
  <si>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</si>
  <si>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</si>
  <si>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</si>
  <si>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</si>
  <si>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</si>
  <si>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</si>
  <si>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</si>
  <si>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</si>
  <si>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</si>
  <si>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</si>
  <si>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</si>
  <si>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</si>
  <si>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</si>
  <si>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</si>
  <si>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</si>
  <si>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</si>
  <si>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</si>
  <si>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</si>
  <si>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</si>
  <si>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</si>
  <si>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</si>
  <si>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</si>
  <si>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</si>
  <si>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</si>
  <si>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</si>
  <si>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</si>
  <si>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</si>
  <si>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</si>
  <si>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</si>
  <si>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</si>
  <si>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</si>
  <si>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</si>
  <si>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</si>
  <si>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</si>
  <si>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</si>
  <si>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</si>
  <si>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</si>
  <si>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</si>
  <si>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</si>
  <si>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</si>
  <si>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</si>
  <si>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</si>
  <si>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</si>
  <si>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</si>
  <si>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</si>
  <si>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</si>
  <si>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</si>
  <si>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</si>
  <si>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</si>
  <si>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</si>
  <si>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</si>
  <si>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</si>
  <si>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</si>
  <si>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</si>
  <si>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</si>
  <si>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</si>
  <si>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</si>
  <si>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</si>
  <si>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</si>
  <si>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</si>
  <si>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</si>
  <si>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</si>
  <si>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</si>
  <si>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</si>
  <si>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</si>
  <si>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</si>
  <si>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</si>
  <si>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</si>
  <si>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</si>
  <si>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</si>
  <si>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</si>
  <si>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</si>
  <si>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</si>
  <si>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</si>
  <si>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</si>
  <si>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</si>
  <si>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</si>
  <si>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</si>
  <si>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</si>
  <si>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</si>
  <si>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</si>
  <si>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</si>
  <si>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</si>
  <si>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</si>
  <si>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</si>
  <si>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</si>
  <si>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</si>
  <si>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</si>
  <si>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</si>
  <si>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</si>
  <si>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</si>
  <si>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</si>
  <si>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</si>
  <si>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</si>
  <si>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</si>
  <si>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</si>
  <si>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</si>
  <si>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</si>
  <si>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</si>
  <si>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</si>
  <si>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</si>
  <si>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</si>
  <si>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</si>
  <si>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</si>
  <si>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</si>
  <si>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</si>
  <si>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</si>
  <si>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</si>
  <si>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</si>
  <si>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</si>
  <si>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</si>
  <si>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</si>
  <si>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</si>
  <si>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</si>
  <si>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</si>
  <si>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</si>
  <si>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</si>
  <si>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</si>
  <si>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</si>
  <si>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</si>
  <si>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</si>
  <si>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</si>
  <si>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</si>
  <si>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</si>
  <si>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</si>
  <si>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</si>
  <si>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</si>
  <si>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</si>
  <si>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</si>
  <si>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</si>
  <si>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</si>
  <si>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</si>
  <si>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</si>
  <si>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</si>
  <si>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</si>
  <si>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</si>
  <si>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</si>
  <si>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</si>
  <si>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</si>
  <si>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</si>
  <si>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</si>
  <si>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</si>
  <si>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</si>
  <si>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</si>
  <si>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</si>
  <si>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</si>
  <si>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</si>
  <si>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</si>
  <si>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</si>
  <si>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</si>
  <si>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</si>
  <si>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</si>
  <si>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</si>
  <si>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</si>
  <si>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</si>
  <si>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</si>
  <si>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</si>
  <si>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</si>
  <si>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</si>
  <si>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</si>
  <si>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</si>
  <si>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</si>
  <si>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</si>
  <si>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</si>
  <si>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</si>
  <si>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</si>
  <si>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</si>
  <si>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</si>
  <si>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</si>
  <si>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</si>
  <si>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</si>
  <si>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</si>
  <si>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</si>
  <si>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</si>
  <si>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</si>
  <si>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</si>
  <si>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</si>
  <si>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</si>
  <si>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</si>
  <si>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</si>
  <si>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</si>
  <si>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</si>
  <si>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</si>
  <si>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</si>
  <si>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</si>
  <si>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</si>
  <si>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</si>
  <si>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</si>
  <si>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</si>
  <si>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</si>
  <si>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</si>
  <si>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</si>
  <si>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</si>
  <si>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</si>
  <si>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</si>
  <si>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</si>
  <si>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</si>
  <si>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</si>
  <si>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</si>
  <si>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</si>
  <si>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</si>
  <si>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</si>
  <si>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</si>
  <si>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</si>
  <si>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</si>
  <si>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</si>
  <si>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</si>
  <si>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</si>
  <si>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</si>
  <si>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</si>
  <si>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</si>
  <si>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</si>
  <si>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</si>
  <si>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</si>
  <si>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</si>
  <si>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</si>
  <si>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</si>
  <si>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</si>
  <si>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</si>
  <si>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</si>
  <si>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</si>
  <si>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</si>
  <si>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</si>
  <si>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</si>
  <si>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</si>
  <si>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</si>
  <si>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</si>
  <si>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</si>
  <si>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</si>
  <si>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</si>
  <si>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</si>
  <si>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</si>
  <si>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</si>
  <si>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</si>
  <si>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</si>
  <si>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</si>
  <si>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</si>
  <si>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</si>
  <si>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</si>
  <si>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</si>
  <si>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</si>
  <si>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</si>
  <si>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</si>
  <si>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</si>
  <si>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</si>
  <si>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</si>
  <si>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</si>
  <si>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</si>
  <si>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</si>
  <si>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</si>
  <si>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</si>
  <si>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</si>
  <si>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</si>
  <si>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</si>
  <si>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</si>
  <si>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</si>
  <si>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</si>
  <si>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</si>
  <si>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</si>
  <si>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</si>
  <si>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</si>
  <si>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</si>
  <si>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</si>
  <si>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</si>
  <si>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</si>
  <si>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</si>
  <si>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</si>
  <si>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</si>
  <si>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</si>
  <si>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</si>
  <si>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</si>
  <si>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</si>
  <si>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</si>
  <si>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</si>
  <si>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</si>
  <si>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</si>
  <si>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</si>
  <si>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</si>
  <si>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</si>
  <si>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</si>
  <si>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</si>
  <si>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</si>
  <si>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</si>
  <si>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</si>
  <si>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</si>
  <si>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</si>
  <si>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</si>
  <si>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</si>
  <si>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</si>
  <si>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</si>
  <si>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</si>
  <si>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</si>
  <si>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</si>
  <si>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</si>
  <si>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</si>
  <si>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</si>
  <si>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</si>
  <si>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</si>
  <si>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</si>
  <si>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</si>
  <si>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</si>
  <si>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</si>
  <si>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</si>
  <si>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</si>
  <si>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</si>
  <si>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</si>
  <si>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</si>
  <si>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</si>
  <si>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</si>
  <si>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</si>
  <si>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</si>
  <si>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</si>
  <si>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</si>
  <si>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</si>
  <si>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</si>
  <si>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</si>
  <si>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</si>
  <si>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</si>
  <si>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</si>
  <si>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</si>
  <si>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</si>
  <si>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</si>
  <si>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</si>
  <si>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</si>
  <si>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</si>
  <si>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</si>
  <si>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</si>
  <si>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</si>
  <si>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</si>
  <si>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</si>
  <si>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</si>
  <si>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</si>
  <si>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</si>
  <si>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</si>
  <si>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</si>
  <si>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</si>
  <si>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</si>
  <si>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</si>
  <si>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</si>
  <si>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</si>
  <si>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</si>
  <si>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</si>
  <si>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</si>
  <si>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</si>
  <si>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</si>
  <si>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</si>
  <si>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</si>
  <si>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</si>
  <si>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</si>
  <si>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</si>
  <si>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</si>
  <si>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</si>
  <si>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</si>
  <si>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</si>
  <si>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</si>
  <si>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</si>
  <si>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</si>
  <si>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</si>
  <si>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</si>
  <si>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</si>
  <si>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</si>
  <si>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</si>
  <si>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</si>
  <si>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</si>
  <si>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</si>
  <si>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</si>
  <si>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</si>
  <si>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</si>
  <si>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</si>
  <si>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</si>
  <si>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</si>
  <si>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</si>
  <si>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</si>
  <si>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</si>
  <si>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</si>
  <si>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</si>
  <si>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</si>
  <si>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</si>
  <si>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</si>
  <si>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</si>
  <si>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</si>
  <si>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</si>
  <si>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</si>
  <si>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</si>
  <si>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</si>
  <si>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</si>
  <si>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</si>
  <si>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</si>
  <si>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</si>
  <si>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</si>
  <si>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</si>
  <si>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</si>
  <si>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</si>
  <si>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</si>
  <si>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</si>
  <si>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</si>
  <si>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</si>
  <si>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</si>
  <si>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</si>
  <si>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</si>
  <si>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</si>
  <si>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</si>
  <si>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</si>
  <si>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</si>
  <si>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</si>
  <si>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</si>
  <si>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</si>
  <si>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</si>
  <si>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</si>
  <si>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</si>
  <si>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</si>
  <si>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</si>
  <si>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</si>
  <si>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</si>
  <si>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</si>
  <si>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</si>
  <si>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</si>
  <si>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</si>
  <si>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</si>
  <si>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</si>
  <si>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</si>
  <si>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</si>
  <si>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</si>
  <si>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</si>
  <si>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</si>
  <si>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</si>
  <si>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</si>
  <si>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</si>
  <si>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</si>
  <si>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</si>
  <si>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</si>
  <si>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</si>
  <si>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</si>
  <si>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</si>
  <si>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</si>
  <si>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</si>
  <si>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</si>
  <si>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</si>
  <si>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</si>
  <si>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</si>
  <si>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</si>
  <si>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</si>
  <si>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</si>
  <si>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</si>
  <si>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</si>
  <si>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</si>
  <si>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</si>
  <si>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</si>
  <si>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</si>
  <si>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</si>
  <si>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</si>
  <si>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</si>
  <si>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</si>
  <si>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</si>
  <si>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</si>
  <si>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</si>
  <si>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</si>
  <si>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</si>
  <si>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</si>
  <si>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</si>
  <si>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</si>
  <si>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</si>
  <si>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</si>
  <si>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</si>
  <si>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</si>
  <si>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</si>
  <si>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</si>
  <si>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</si>
  <si>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</si>
  <si>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</si>
  <si>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</si>
  <si>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</si>
  <si>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</si>
  <si>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</si>
  <si>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</si>
  <si>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</si>
  <si>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</si>
  <si>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</si>
  <si>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</si>
  <si>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</si>
  <si>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</si>
  <si>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</si>
  <si>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</si>
  <si>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</si>
  <si>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</si>
  <si>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</si>
  <si>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</si>
  <si>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</si>
  <si>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</si>
  <si>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</si>
  <si>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</si>
  <si>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</si>
  <si>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</si>
  <si>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</si>
  <si>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</si>
  <si>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</si>
  <si>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</si>
  <si>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</si>
  <si>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</si>
  <si>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</si>
  <si>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</si>
  <si>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</si>
  <si>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</si>
  <si>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</si>
  <si>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</si>
  <si>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</si>
  <si>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</si>
  <si>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</si>
  <si>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</si>
  <si>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</si>
  <si>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</si>
  <si>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</si>
  <si>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</si>
  <si>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</si>
  <si>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</si>
  <si>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</si>
  <si>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</si>
  <si>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</si>
  <si>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</si>
  <si>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</si>
  <si>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</si>
  <si>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</si>
  <si>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</si>
  <si>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</si>
  <si>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</si>
  <si>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</si>
  <si>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</si>
  <si>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</si>
  <si>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</si>
  <si>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</si>
  <si>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</si>
  <si>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</si>
  <si>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</si>
  <si>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</si>
  <si>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</si>
  <si>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</si>
  <si>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</si>
  <si>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</si>
  <si>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</si>
  <si>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</si>
  <si>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</si>
  <si>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</si>
  <si>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</si>
  <si>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</si>
  <si>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</si>
  <si>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</si>
  <si>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</si>
  <si>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</si>
  <si>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</si>
  <si>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</si>
  <si>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</si>
  <si>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</si>
  <si>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</si>
  <si>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</si>
  <si>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</si>
  <si>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</si>
  <si>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</si>
  <si>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</si>
  <si>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</si>
  <si>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</si>
  <si>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</si>
  <si>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</si>
  <si>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</si>
  <si>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</si>
  <si>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</si>
  <si>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</si>
  <si>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</si>
  <si>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</si>
  <si>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</si>
  <si>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</si>
  <si>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</si>
  <si>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</si>
  <si>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</si>
  <si>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</si>
  <si>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</si>
  <si>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</si>
  <si>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</si>
  <si>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</si>
  <si>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</si>
  <si>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</si>
  <si>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</si>
  <si>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</si>
  <si>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</si>
  <si>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</si>
  <si>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</si>
  <si>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</si>
  <si>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</si>
  <si>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</si>
  <si>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</si>
  <si>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</si>
  <si>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</si>
  <si>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</si>
  <si>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</si>
  <si>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</si>
  <si>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</si>
  <si>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</si>
  <si>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</si>
  <si>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</si>
  <si>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</si>
  <si>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</si>
  <si>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</si>
  <si>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</si>
  <si>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</si>
  <si>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</si>
  <si>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</si>
  <si>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</si>
  <si>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</si>
  <si>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</si>
  <si>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</si>
  <si>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</si>
  <si>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</si>
  <si>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</si>
  <si>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</si>
  <si>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</si>
  <si>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</si>
  <si>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</si>
  <si>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</si>
  <si>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</si>
  <si>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</si>
  <si>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</si>
  <si>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</si>
  <si>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</si>
  <si>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</si>
  <si>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</si>
  <si>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</si>
  <si>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</si>
  <si>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</si>
  <si>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</si>
  <si>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</si>
  <si>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</si>
  <si>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</si>
  <si>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</si>
  <si>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</si>
  <si>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</si>
  <si>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</si>
  <si>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</si>
  <si>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</si>
  <si>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</si>
  <si>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</si>
  <si>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</si>
  <si>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</si>
  <si>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</si>
  <si>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</si>
  <si>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</si>
  <si>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</si>
  <si>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</si>
  <si>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</si>
  <si>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</si>
  <si>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</si>
  <si>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</si>
  <si>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</si>
  <si>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</si>
  <si>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</si>
  <si>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</si>
  <si>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</si>
  <si>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</si>
  <si>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</si>
  <si>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</si>
  <si>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</si>
  <si>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</si>
  <si>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</si>
  <si>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</si>
  <si>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</si>
  <si>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</si>
  <si>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</si>
  <si>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</si>
  <si>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</si>
  <si>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</si>
  <si>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</si>
  <si>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</si>
  <si>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</si>
  <si>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</si>
  <si>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</si>
  <si>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</si>
  <si>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</si>
  <si>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</si>
  <si>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</si>
  <si>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</si>
  <si>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</si>
  <si>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</si>
  <si>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</si>
  <si>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</si>
  <si>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</si>
  <si>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</si>
  <si>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</si>
  <si>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</si>
  <si>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</si>
  <si>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</si>
  <si>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</si>
  <si>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</si>
  <si>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</si>
  <si>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</si>
  <si>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</si>
  <si>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</si>
  <si>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</si>
  <si>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</si>
  <si>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</si>
  <si>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</si>
  <si>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</si>
  <si>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</si>
  <si>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</si>
  <si>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</si>
  <si>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</si>
  <si>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</si>
  <si>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</si>
  <si>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</si>
  <si>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</si>
  <si>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</si>
  <si>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</si>
  <si>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</si>
  <si>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</si>
  <si>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</si>
  <si>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</si>
  <si>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</si>
  <si>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</si>
  <si>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</si>
  <si>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</si>
  <si>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</si>
  <si>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</si>
  <si>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</si>
  <si>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</si>
  <si>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</si>
  <si>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</si>
  <si>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</si>
  <si>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</si>
  <si>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</si>
  <si>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</si>
  <si>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</si>
  <si>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</si>
  <si>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</si>
  <si>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</si>
  <si>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</si>
  <si>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</si>
  <si>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</si>
  <si>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</si>
  <si>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</si>
  <si>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</si>
  <si>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</si>
  <si>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</si>
  <si>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</si>
  <si>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</si>
  <si>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</si>
  <si>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</si>
  <si>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</si>
  <si>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</si>
  <si>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</si>
  <si>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</si>
  <si>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</si>
  <si>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</si>
  <si>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</si>
  <si>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</si>
  <si>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</si>
  <si>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</si>
  <si>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</si>
  <si>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</si>
  <si>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</si>
  <si>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</si>
  <si>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</si>
  <si>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</si>
  <si>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</si>
  <si>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</si>
  <si>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</si>
  <si>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</si>
  <si>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</si>
  <si>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</si>
  <si>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</si>
  <si>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</si>
  <si>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</si>
  <si>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</si>
  <si>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</si>
  <si>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</si>
  <si>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</si>
  <si>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</si>
  <si>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</si>
  <si>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</si>
  <si>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</si>
  <si>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</si>
  <si>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</si>
  <si>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</si>
  <si>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</si>
  <si>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</si>
  <si>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</si>
  <si>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</si>
  <si>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</si>
  <si>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</si>
  <si>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</si>
  <si>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</si>
  <si>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</si>
  <si>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</si>
  <si>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</si>
  <si>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</si>
  <si>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</si>
  <si>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</si>
  <si>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</si>
  <si>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</si>
  <si>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</si>
  <si>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</si>
  <si>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</si>
  <si>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</si>
  <si>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</si>
  <si>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</si>
  <si>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</si>
  <si>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</si>
  <si>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</si>
  <si>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</si>
  <si>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</si>
  <si>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</si>
  <si>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</si>
  <si>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</si>
  <si>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</si>
  <si>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</si>
  <si>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</si>
  <si>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</si>
  <si>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</si>
  <si>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</si>
  <si>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</si>
  <si>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</si>
  <si>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</si>
  <si>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</si>
  <si>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</si>
  <si>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</si>
  <si>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</si>
  <si>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</si>
  <si>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</si>
  <si>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</si>
  <si>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</si>
  <si>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</si>
  <si>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</si>
  <si>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</si>
  <si>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</si>
  <si>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</si>
  <si>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</si>
  <si>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</si>
  <si>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</si>
  <si>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</si>
  <si>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</si>
  <si>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</si>
  <si>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</si>
  <si>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</si>
  <si>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</si>
  <si>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</si>
  <si>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</si>
  <si>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</si>
  <si>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</si>
  <si>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</si>
  <si>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</si>
  <si>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</si>
  <si>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</si>
  <si>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</si>
  <si>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</si>
  <si>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</si>
  <si>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</si>
  <si>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</si>
  <si>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</si>
  <si>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</si>
  <si>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</si>
  <si>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</si>
  <si>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</si>
  <si>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</si>
  <si>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</si>
  <si>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</si>
  <si>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</si>
  <si>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</si>
  <si>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</si>
  <si>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</si>
  <si>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</si>
  <si>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</si>
  <si>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</si>
  <si>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</si>
  <si>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</si>
  <si>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</si>
  <si>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</si>
  <si>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</si>
  <si>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</si>
  <si>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</si>
  <si>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</si>
  <si>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</si>
  <si>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</si>
  <si>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</si>
  <si>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</si>
  <si>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</si>
  <si>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</si>
  <si>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</si>
  <si>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</si>
  <si>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</si>
  <si>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</si>
  <si>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</si>
  <si>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</si>
  <si>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</si>
  <si>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</si>
  <si>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</si>
  <si>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</si>
  <si>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</si>
  <si>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</si>
  <si>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</si>
  <si>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</si>
  <si>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</si>
  <si>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</si>
  <si>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</si>
  <si>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</si>
  <si>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</si>
  <si>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</si>
  <si>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</si>
  <si>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</si>
  <si>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</si>
  <si>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</si>
  <si>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</si>
  <si>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</si>
  <si>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</si>
  <si>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</si>
  <si>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</si>
  <si>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</si>
  <si>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</si>
  <si>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</si>
  <si>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</si>
  <si>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</si>
  <si>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</si>
  <si>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</si>
  <si>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</si>
  <si>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</si>
  <si>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</si>
  <si>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</si>
  <si>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</si>
  <si>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</si>
  <si>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</si>
  <si>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</si>
  <si>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</si>
  <si>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</si>
  <si>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</si>
  <si>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</si>
  <si>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</si>
  <si>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</si>
  <si>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</si>
  <si>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</si>
  <si>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</si>
  <si>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</si>
  <si>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</si>
  <si>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</si>
  <si>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</si>
  <si>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</si>
  <si>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</si>
  <si>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</si>
  <si>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</si>
  <si>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</si>
  <si>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</si>
  <si>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</si>
  <si>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</si>
  <si>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</si>
  <si>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</si>
  <si>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</si>
  <si>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</si>
  <si>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</si>
  <si>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</si>
  <si>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</si>
  <si>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</si>
  <si>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</si>
  <si>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</si>
  <si>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</si>
  <si>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</si>
  <si>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</si>
  <si>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</si>
  <si>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</si>
  <si>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</si>
  <si>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</si>
  <si>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</si>
  <si>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</si>
  <si>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</si>
  <si>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</si>
  <si>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</si>
  <si>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</si>
  <si>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</si>
  <si>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</si>
  <si>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</si>
  <si>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</si>
  <si>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</si>
  <si>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</si>
  <si>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</si>
  <si>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</si>
  <si>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</si>
  <si>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</si>
  <si>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</si>
  <si>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</si>
  <si>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</si>
  <si>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</si>
  <si>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</si>
  <si>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</si>
  <si>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</si>
  <si>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</si>
  <si>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</si>
  <si>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</si>
  <si>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</si>
  <si>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</si>
  <si>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</si>
  <si>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</si>
  <si>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</si>
  <si>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</si>
  <si>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</si>
  <si>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</si>
  <si>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</si>
  <si>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</si>
  <si>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</si>
  <si>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</si>
  <si>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</si>
  <si>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</si>
  <si>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</si>
  <si>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</si>
  <si>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</si>
  <si>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</si>
  <si>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</si>
  <si>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</si>
  <si>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</si>
  <si>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</si>
  <si>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</si>
  <si>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</si>
  <si>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</si>
  <si>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</si>
  <si>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</si>
  <si>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</si>
  <si>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</si>
  <si>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</si>
  <si>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</si>
  <si>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</si>
  <si>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</si>
  <si>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</si>
  <si>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</si>
  <si>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</si>
  <si>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</si>
  <si>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</si>
  <si>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</si>
  <si>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</si>
  <si>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</si>
  <si>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</si>
  <si>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</si>
  <si>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</si>
  <si>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</si>
  <si>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</si>
  <si>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</si>
  <si>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</si>
  <si>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</si>
  <si>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</si>
  <si>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</si>
  <si>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</si>
  <si>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</si>
  <si>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</si>
  <si>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</si>
  <si>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</si>
  <si>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</si>
  <si>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</si>
  <si>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</si>
  <si>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</si>
  <si>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</si>
  <si>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</si>
  <si>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</si>
  <si>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</si>
  <si>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</si>
  <si>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</si>
  <si>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</si>
  <si>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</si>
  <si>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</si>
  <si>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</si>
  <si>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</si>
  <si>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</si>
  <si>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</si>
  <si>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</si>
  <si>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</si>
  <si>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</si>
  <si>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</si>
  <si>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</si>
  <si>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</si>
  <si>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</si>
  <si>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</si>
  <si>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</si>
  <si>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</si>
  <si>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</si>
  <si>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</si>
  <si>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</si>
  <si>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</si>
  <si>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</si>
  <si>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</si>
  <si>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</si>
  <si>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</si>
  <si>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</si>
  <si>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</si>
  <si>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</si>
  <si>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</si>
  <si>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</si>
  <si>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</si>
  <si>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</si>
  <si>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</si>
  <si>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</si>
  <si>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</si>
  <si>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</si>
  <si>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</si>
  <si>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</si>
  <si>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</si>
  <si>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</si>
  <si>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</si>
  <si>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</si>
  <si>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</si>
  <si>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</si>
  <si>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</si>
  <si>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</si>
  <si>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</si>
  <si>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</si>
  <si>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</si>
  <si>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</si>
  <si>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</si>
  <si>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</si>
  <si>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</si>
  <si>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</si>
  <si>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</si>
  <si>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</si>
  <si>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</si>
  <si>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</si>
  <si>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</si>
  <si>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</si>
  <si>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</si>
  <si>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</si>
  <si>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</si>
  <si>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</si>
  <si>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</si>
  <si>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</si>
  <si>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</si>
  <si>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</si>
  <si>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</si>
  <si>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</si>
  <si>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</si>
  <si>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</si>
  <si>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</si>
  <si>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</si>
  <si>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</si>
  <si>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</si>
  <si>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</si>
  <si>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</si>
  <si>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</si>
  <si>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</si>
  <si>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</si>
  <si>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</si>
  <si>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</si>
  <si>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</si>
  <si>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</si>
  <si>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</si>
  <si>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</si>
  <si>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</si>
  <si>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</si>
  <si>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</si>
  <si>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</si>
  <si>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</si>
  <si>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</si>
  <si>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</si>
  <si>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</si>
  <si>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</si>
  <si>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</si>
  <si>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</si>
  <si>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</si>
  <si>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</si>
  <si>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</si>
  <si>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</si>
  <si>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</si>
  <si>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</si>
  <si>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</si>
  <si>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</si>
  <si>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</si>
  <si>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</si>
  <si>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</si>
  <si>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</si>
  <si>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</si>
  <si>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</si>
  <si>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</si>
  <si>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</si>
  <si>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</si>
  <si>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</si>
  <si>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</si>
  <si>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</si>
  <si>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</si>
  <si>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</si>
  <si>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</si>
  <si>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</si>
  <si>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</si>
  <si>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</si>
  <si>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</si>
  <si>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</si>
  <si>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</si>
  <si>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</si>
  <si>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</si>
  <si>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</si>
  <si>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</si>
  <si>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</si>
  <si>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</si>
  <si>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</si>
  <si>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</si>
  <si>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</si>
  <si>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</si>
  <si>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</si>
  <si>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</si>
  <si>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</si>
  <si>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</si>
  <si>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</si>
  <si>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</si>
  <si>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</si>
  <si>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</si>
  <si>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</si>
  <si>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</si>
  <si>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</si>
  <si>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</si>
  <si>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</si>
  <si>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</si>
  <si>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</si>
  <si>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</si>
  <si>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</si>
  <si>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</si>
  <si>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</si>
  <si>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</si>
  <si>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</si>
  <si>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</si>
  <si>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</si>
  <si>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</si>
  <si>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</si>
  <si>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</si>
  <si>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</si>
  <si>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</si>
  <si>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</si>
  <si>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</si>
  <si>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</si>
  <si>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</si>
  <si>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</si>
  <si>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</si>
  <si>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</si>
  <si>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</si>
  <si>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</si>
  <si>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</si>
  <si>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</si>
  <si>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</si>
  <si>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</si>
  <si>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</si>
  <si>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</si>
  <si>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</si>
  <si>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</si>
  <si>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</si>
  <si>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</si>
  <si>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</si>
  <si>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</si>
  <si>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</si>
  <si>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</si>
  <si>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</si>
  <si>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</si>
  <si>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</si>
  <si>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</si>
  <si>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</si>
  <si>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</si>
  <si>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</si>
  <si>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</si>
  <si>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</si>
  <si>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</si>
  <si>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</si>
  <si>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</si>
  <si>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</si>
  <si>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</si>
  <si>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</si>
  <si>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</si>
  <si>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</si>
  <si>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</si>
  <si>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</si>
  <si>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</si>
  <si>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</si>
  <si>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</si>
  <si>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</si>
  <si>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</si>
  <si>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</si>
  <si>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</si>
  <si>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</si>
  <si>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</si>
  <si>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</si>
  <si>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</si>
  <si>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</si>
  <si>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</si>
  <si>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</si>
  <si>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</si>
  <si>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</si>
  <si>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</si>
  <si>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</si>
  <si>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</si>
  <si>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</si>
  <si>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</si>
  <si>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</si>
  <si>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</si>
  <si>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</si>
  <si>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</si>
  <si>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</si>
  <si>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</si>
  <si>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</si>
  <si>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</si>
  <si>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</si>
  <si>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</si>
  <si>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</si>
  <si>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</si>
  <si>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</si>
  <si>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</si>
  <si>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</si>
  <si>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</si>
  <si>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</si>
  <si>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</si>
  <si>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</si>
  <si>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</si>
  <si>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</si>
  <si>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</si>
  <si>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</si>
  <si>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</si>
  <si>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</si>
  <si>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</si>
  <si>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</si>
  <si>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</si>
  <si>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</si>
  <si>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</si>
  <si>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</si>
  <si>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</si>
  <si>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</si>
  <si>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</si>
  <si>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</si>
  <si>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</si>
  <si>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</si>
  <si>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</si>
  <si>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</si>
  <si>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</si>
  <si>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</si>
  <si>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</si>
  <si>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</si>
  <si>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</si>
  <si>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</si>
  <si>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</si>
  <si>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</si>
  <si>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</si>
  <si>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</si>
  <si>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</si>
  <si>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</si>
  <si>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</si>
  <si>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</si>
  <si>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</si>
  <si>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</si>
  <si>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</si>
  <si>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</si>
  <si>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</si>
  <si>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</si>
  <si>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</si>
  <si>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</si>
  <si>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</si>
  <si>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</si>
  <si>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</si>
  <si>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</si>
  <si>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</si>
  <si>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</si>
  <si>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</si>
  <si>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</si>
  <si>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</si>
  <si>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</si>
  <si>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</si>
  <si>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</si>
  <si>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</si>
  <si>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</si>
  <si>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</si>
  <si>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</si>
  <si>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</si>
  <si>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</si>
  <si>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</si>
  <si>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</si>
  <si>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</si>
  <si>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</si>
  <si>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</si>
  <si>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</si>
  <si>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</si>
  <si>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</si>
  <si>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</si>
  <si>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</si>
  <si>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</si>
  <si>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</si>
  <si>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</si>
  <si>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</si>
  <si>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</si>
  <si>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</si>
  <si>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</si>
  <si>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</si>
  <si>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</si>
  <si>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</si>
  <si>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</si>
  <si>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</si>
  <si>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</si>
  <si>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</si>
  <si>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</si>
  <si>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</si>
  <si>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</si>
  <si>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</si>
  <si>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</si>
  <si>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</si>
  <si>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</si>
  <si>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</si>
  <si>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</si>
  <si>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</si>
  <si>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</si>
  <si>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</si>
  <si>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</si>
  <si>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</si>
  <si>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</si>
  <si>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</si>
  <si>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</si>
  <si>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</si>
  <si>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</si>
  <si>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</si>
  <si>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</si>
  <si>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</si>
  <si>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</si>
  <si>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</si>
  <si>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</si>
  <si>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</si>
  <si>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</si>
  <si>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</si>
  <si>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</si>
  <si>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</si>
  <si>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</si>
  <si>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</si>
  <si>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</si>
  <si>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</si>
  <si>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</si>
  <si>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</si>
  <si>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</si>
  <si>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</si>
  <si>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</si>
  <si>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</si>
  <si>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</si>
  <si>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</si>
  <si>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</si>
  <si>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</si>
  <si>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</si>
  <si>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</si>
  <si>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</si>
  <si>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</si>
  <si>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</si>
  <si>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</si>
  <si>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</si>
  <si>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</si>
  <si>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</si>
  <si>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</si>
  <si>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</si>
  <si>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</si>
  <si>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</si>
  <si>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</si>
  <si>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</si>
  <si>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</si>
  <si>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</si>
  <si>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</si>
  <si>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</si>
  <si>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</si>
  <si>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</si>
  <si>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</si>
  <si>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</si>
  <si>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</si>
  <si>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</si>
  <si>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</si>
  <si>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</si>
  <si>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</si>
  <si>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</si>
  <si>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</si>
  <si>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</si>
  <si>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</si>
  <si>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</si>
  <si>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</si>
  <si>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</si>
  <si>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</si>
  <si>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</si>
  <si>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</si>
  <si>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</si>
  <si>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</si>
  <si>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</si>
  <si>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</si>
  <si>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</si>
  <si>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</si>
  <si>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</si>
  <si>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</si>
  <si>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</si>
  <si>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</si>
  <si>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</si>
  <si>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</si>
  <si>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</si>
  <si>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</si>
  <si>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</si>
  <si>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</si>
  <si>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</si>
  <si>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</si>
  <si>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</si>
  <si>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</si>
  <si>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</si>
  <si>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</si>
  <si>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</si>
  <si>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</si>
  <si>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</si>
  <si>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</si>
  <si>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</si>
  <si>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</si>
  <si>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</si>
  <si>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</si>
  <si>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</si>
  <si>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</si>
  <si>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</si>
  <si>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</si>
  <si>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</si>
  <si>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</si>
  <si>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</si>
  <si>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</si>
  <si>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</si>
  <si>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</si>
  <si>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</si>
  <si>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</si>
  <si>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</si>
  <si>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</si>
  <si>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</si>
  <si>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</si>
  <si>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</si>
  <si>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</si>
  <si>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</si>
  <si>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</si>
  <si>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</si>
  <si>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</si>
  <si>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</si>
  <si>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</si>
  <si>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</si>
  <si>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</si>
  <si>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</si>
  <si>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</si>
  <si>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</si>
  <si>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</si>
  <si>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</si>
  <si>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</si>
  <si>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</si>
  <si>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</si>
  <si>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</si>
  <si>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</si>
  <si>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</si>
  <si>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</si>
  <si>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</si>
  <si>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</si>
  <si>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</si>
  <si>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</si>
  <si>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</si>
  <si>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</si>
  <si>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</si>
  <si>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</si>
  <si>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</si>
  <si>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</si>
  <si>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</si>
  <si>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</si>
  <si>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</si>
  <si>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</si>
  <si>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</si>
  <si>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</si>
  <si>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</si>
  <si>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</si>
  <si>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</si>
  <si>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</si>
  <si>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</si>
  <si>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</si>
  <si>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</si>
  <si>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</si>
  <si>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</si>
  <si>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</si>
  <si>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</si>
  <si>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</si>
  <si>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</si>
  <si>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</si>
  <si>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</si>
  <si>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</si>
  <si>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</si>
  <si>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</si>
  <si>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</si>
  <si>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</si>
  <si>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</si>
  <si>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</si>
  <si>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</si>
  <si>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</si>
  <si>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</si>
  <si>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</si>
  <si>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</si>
  <si>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</si>
  <si>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</si>
  <si>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</si>
  <si>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</si>
  <si>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</si>
  <si>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</si>
  <si>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</si>
  <si>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</si>
  <si>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</si>
  <si>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</si>
  <si>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</si>
  <si>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</si>
  <si>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</si>
  <si>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</si>
  <si>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</si>
  <si>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</si>
  <si>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</si>
  <si>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</si>
  <si>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</si>
  <si>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</si>
  <si>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</si>
  <si>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</si>
  <si>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</si>
  <si>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</si>
  <si>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</si>
  <si>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</si>
  <si>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</si>
  <si>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</si>
  <si>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</si>
  <si>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</si>
  <si>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</si>
  <si>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</si>
  <si>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</si>
  <si>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</si>
  <si>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</si>
  <si>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</si>
  <si>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</si>
  <si>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</si>
  <si>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</si>
  <si>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</si>
  <si>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</si>
  <si>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</si>
  <si>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</si>
  <si>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</si>
  <si>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</si>
  <si>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</si>
  <si>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</si>
  <si>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</si>
  <si>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</si>
  <si>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</si>
  <si>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</si>
  <si>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</si>
  <si>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</si>
  <si>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</si>
  <si>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</si>
  <si>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</si>
  <si>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</si>
  <si>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</si>
  <si>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</si>
  <si>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</si>
  <si>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</si>
  <si>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</si>
  <si>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</si>
  <si>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</si>
  <si>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</si>
  <si>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</si>
  <si>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</si>
  <si>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</si>
  <si>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</si>
  <si>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</si>
  <si>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</si>
  <si>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</si>
  <si>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</si>
  <si>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</si>
  <si>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</si>
  <si>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</si>
  <si>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</si>
  <si>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</si>
  <si>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</si>
  <si>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</si>
  <si>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</si>
  <si>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</si>
  <si>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</si>
  <si>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</si>
  <si>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</si>
  <si>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</si>
  <si>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</si>
  <si>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</si>
  <si>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</si>
  <si>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</si>
  <si>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</si>
  <si>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</si>
  <si>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</si>
  <si>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</si>
  <si>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</si>
  <si>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</si>
  <si>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</si>
  <si>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</si>
  <si>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</si>
  <si>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</si>
  <si>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</si>
  <si>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</si>
  <si>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</si>
  <si>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</si>
  <si>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</si>
  <si>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</si>
  <si>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</si>
  <si>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</si>
  <si>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</si>
  <si>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</si>
  <si>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</si>
  <si>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</si>
  <si>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</si>
  <si>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</si>
  <si>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</si>
  <si>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</si>
  <si>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</si>
  <si>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</si>
  <si>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</si>
  <si>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</si>
  <si>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</si>
  <si>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</si>
  <si>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</si>
  <si>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</si>
  <si>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</si>
  <si>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</si>
  <si>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</si>
  <si>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</si>
  <si>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</si>
  <si>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</si>
  <si>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</si>
  <si>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</si>
  <si>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</si>
  <si>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</si>
  <si>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</si>
  <si>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</si>
  <si>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</si>
  <si>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</si>
  <si>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</si>
  <si>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</si>
  <si>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</si>
  <si>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</si>
  <si>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</si>
  <si>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</si>
  <si>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</si>
  <si>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</si>
  <si>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</si>
  <si>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</si>
  <si>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</si>
  <si>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</si>
  <si>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</si>
  <si>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</si>
  <si>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</si>
  <si>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</si>
  <si>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</si>
  <si>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</si>
  <si>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</si>
  <si>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</si>
  <si>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</si>
  <si>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</si>
  <si>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</si>
  <si>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</si>
  <si>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</si>
  <si>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</si>
  <si>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</si>
  <si>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</si>
  <si>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</si>
  <si>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</si>
  <si>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</si>
  <si>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</si>
  <si>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</si>
  <si>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</si>
  <si>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</si>
  <si>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</si>
  <si>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</si>
  <si>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</si>
  <si>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</si>
  <si>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</si>
  <si>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</si>
  <si>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</si>
  <si>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</si>
  <si>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</si>
  <si>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</si>
  <si>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</si>
  <si>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</si>
  <si>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</si>
  <si>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</si>
  <si>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</si>
  <si>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</si>
  <si>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</si>
  <si>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</si>
  <si>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</si>
  <si>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</si>
  <si>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</si>
  <si>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</si>
  <si>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</si>
  <si>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</si>
  <si>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</si>
  <si>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</si>
  <si>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</si>
  <si>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</si>
  <si>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</si>
  <si>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</si>
  <si>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</si>
  <si>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</si>
  <si>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</si>
  <si>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</si>
  <si>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</si>
  <si>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</si>
  <si>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</si>
  <si>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</si>
  <si>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</si>
  <si>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</si>
  <si>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</si>
  <si>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</si>
  <si>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</si>
  <si>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</si>
  <si>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</si>
  <si>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</si>
  <si>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</si>
  <si>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</si>
  <si>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</si>
  <si>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</si>
  <si>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</si>
  <si>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</si>
  <si>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</si>
  <si>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</si>
  <si>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</si>
  <si>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</si>
  <si>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</si>
  <si>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</si>
  <si>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</si>
  <si>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</si>
  <si>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</si>
  <si>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</si>
  <si>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</si>
  <si>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</si>
  <si>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</si>
  <si>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</si>
  <si>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</si>
  <si>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</si>
  <si>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</si>
  <si>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</si>
  <si>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</si>
  <si>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</si>
  <si>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</si>
  <si>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</si>
  <si>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</si>
  <si>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</si>
  <si>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</si>
  <si>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</si>
  <si>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</si>
  <si>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</si>
  <si>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</si>
  <si>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</si>
  <si>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</si>
  <si>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</si>
  <si>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</si>
  <si>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</si>
  <si>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</si>
  <si>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</si>
  <si>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</si>
  <si>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</si>
  <si>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</si>
  <si>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</si>
  <si>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</si>
  <si>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</si>
  <si>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</si>
  <si>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</si>
  <si>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</si>
  <si>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</si>
  <si>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</si>
  <si>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</si>
  <si>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</si>
  <si>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</si>
  <si>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</si>
  <si>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</si>
  <si>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</si>
  <si>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</si>
  <si>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</si>
  <si>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</si>
  <si>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</si>
  <si>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</si>
  <si>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</si>
  <si>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</si>
  <si>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</si>
  <si>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</si>
  <si>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</si>
  <si>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</si>
  <si>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</si>
  <si>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</si>
  <si>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</si>
  <si>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</si>
  <si>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</si>
  <si>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</si>
  <si>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</si>
  <si>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</si>
  <si>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</si>
  <si>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</si>
  <si>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</si>
  <si>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</si>
  <si>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</si>
  <si>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</si>
  <si>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</si>
  <si>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</si>
  <si>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</si>
  <si>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</si>
  <si>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</si>
  <si>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</si>
  <si>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</si>
  <si>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</si>
  <si>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</si>
  <si>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</si>
  <si>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</si>
  <si>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</si>
  <si>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</si>
  <si>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</si>
  <si>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</si>
  <si>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</si>
  <si>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</si>
  <si>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</si>
  <si>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</si>
  <si>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</si>
  <si>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</si>
  <si>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</si>
  <si>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</si>
  <si>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</si>
  <si>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</si>
  <si>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</si>
  <si>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</si>
  <si>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</si>
  <si>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</si>
  <si>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</si>
  <si>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</si>
  <si>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</si>
  <si>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</si>
  <si>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</si>
  <si>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</si>
  <si>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</si>
  <si>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</si>
  <si>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</si>
  <si>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</si>
  <si>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</si>
  <si>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</si>
  <si>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</si>
  <si>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</si>
  <si>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</si>
  <si>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</si>
  <si>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</si>
  <si>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</si>
  <si>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</si>
  <si>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</si>
  <si>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</si>
  <si>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</si>
  <si>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</si>
  <si>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</si>
  <si>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</si>
  <si>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</si>
  <si>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</si>
  <si>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</si>
  <si>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</si>
  <si>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</si>
  <si>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</si>
  <si>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</si>
  <si>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</si>
  <si>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</si>
  <si>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</si>
  <si>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</si>
  <si>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</si>
  <si>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</si>
  <si>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</si>
  <si>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</si>
  <si>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</si>
  <si>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</si>
  <si>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</si>
  <si>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</si>
  <si>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</si>
  <si>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</si>
  <si>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</si>
  <si>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</si>
  <si>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</si>
  <si>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</si>
  <si>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</si>
  <si>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</si>
  <si>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</si>
  <si>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</si>
  <si>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</si>
  <si>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</si>
  <si>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</si>
  <si>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</si>
  <si>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</si>
  <si>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</si>
  <si>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</si>
  <si>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</si>
  <si>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</si>
  <si>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</si>
  <si>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</si>
  <si>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</si>
  <si>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</si>
  <si>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</si>
  <si>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</si>
  <si>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</si>
  <si>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</si>
  <si>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</si>
  <si>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</si>
  <si>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</si>
  <si>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</si>
  <si>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</si>
  <si>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</si>
  <si>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</si>
  <si>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</si>
  <si>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</si>
  <si>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</si>
  <si>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</si>
  <si>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</si>
  <si>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</si>
  <si>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</si>
  <si>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</si>
  <si>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</si>
  <si>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</si>
  <si>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</si>
  <si>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</si>
  <si>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</si>
  <si>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</si>
  <si>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</si>
  <si>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</si>
  <si>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</si>
  <si>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</si>
  <si>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</si>
  <si>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</si>
  <si>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</si>
  <si>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</si>
  <si>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</si>
  <si>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</si>
  <si>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</si>
  <si>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</si>
  <si>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</si>
  <si>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</si>
  <si>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</si>
  <si>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</si>
  <si>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</si>
  <si>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</si>
  <si>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</si>
  <si>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</si>
  <si>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</si>
  <si>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</si>
  <si>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</si>
  <si>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</si>
  <si>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</si>
  <si>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</si>
  <si>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</si>
  <si>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</si>
  <si>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</si>
  <si>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</si>
  <si>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</si>
  <si>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</si>
  <si>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</si>
  <si>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</si>
  <si>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</si>
  <si>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</si>
  <si>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</si>
  <si>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</si>
  <si>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</si>
  <si>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</si>
  <si>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</si>
  <si>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</si>
  <si>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</si>
  <si>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</si>
  <si>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</si>
  <si>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</si>
  <si>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</si>
  <si>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</si>
  <si>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</si>
  <si>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</si>
  <si>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</si>
  <si>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</si>
  <si>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</si>
  <si>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</si>
  <si>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</si>
  <si>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</si>
  <si>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</si>
  <si>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</si>
  <si>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</si>
  <si>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</si>
  <si>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</si>
  <si>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</si>
  <si>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</si>
  <si>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</si>
  <si>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</si>
  <si>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</si>
  <si>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</si>
  <si>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</si>
  <si>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</si>
  <si>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</si>
  <si>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</si>
  <si>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</si>
  <si>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</si>
  <si>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</si>
  <si>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</si>
  <si>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</si>
  <si>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</si>
  <si>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</si>
  <si>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</si>
  <si>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</si>
  <si>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</si>
  <si>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</si>
  <si>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</si>
  <si>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</si>
  <si>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</si>
  <si>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</si>
  <si>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</si>
  <si>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</si>
  <si>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</si>
  <si>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</si>
  <si>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</si>
  <si>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</si>
  <si>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</si>
  <si>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</si>
  <si>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</si>
  <si>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</si>
  <si>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</si>
  <si>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</si>
  <si>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</si>
  <si>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</si>
  <si>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</si>
  <si>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</si>
  <si>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</si>
  <si>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</si>
  <si>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</si>
  <si>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</si>
  <si>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</si>
  <si>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</si>
  <si>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</si>
  <si>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</si>
  <si>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</si>
  <si>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</si>
  <si>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</si>
  <si>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</si>
  <si>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</si>
  <si>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</si>
  <si>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</si>
  <si>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</si>
  <si>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</si>
  <si>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</si>
  <si>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</si>
  <si>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</si>
  <si>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</si>
  <si>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</si>
  <si>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</si>
  <si>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</si>
  <si>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</si>
  <si>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</si>
  <si>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</si>
  <si>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</si>
  <si>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</si>
  <si>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</si>
  <si>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</si>
  <si>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</si>
  <si>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</si>
  <si>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</si>
  <si>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</si>
  <si>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</si>
  <si>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</si>
  <si>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</si>
  <si>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</si>
  <si>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</si>
  <si>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</si>
  <si>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</si>
  <si>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</si>
  <si>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</si>
  <si>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</si>
  <si>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</si>
  <si>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</si>
  <si>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</si>
  <si>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</si>
  <si>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</si>
  <si>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</si>
  <si>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</si>
  <si>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</si>
  <si>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</si>
  <si>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</si>
  <si>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</si>
  <si>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</si>
  <si>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</si>
  <si>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</si>
  <si>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</si>
  <si>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</si>
  <si>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</si>
  <si>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</si>
  <si>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</si>
  <si>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</si>
  <si>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</si>
  <si>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</si>
  <si>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</si>
  <si>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</si>
  <si>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</si>
  <si>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</si>
  <si>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</si>
  <si>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</si>
  <si>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</si>
  <si>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</si>
  <si>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</si>
  <si>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</si>
  <si>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</si>
  <si>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</si>
  <si>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</si>
  <si>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</si>
  <si>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</si>
  <si>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</si>
  <si>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</si>
  <si>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</si>
  <si>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</si>
  <si>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</si>
  <si>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</si>
  <si>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</si>
  <si>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</si>
  <si>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</si>
  <si>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</si>
  <si>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</si>
  <si>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</si>
  <si>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</si>
  <si>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</si>
  <si>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</si>
  <si>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</si>
  <si>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</si>
  <si>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</si>
  <si>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</si>
  <si>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</si>
  <si>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</si>
  <si>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</si>
  <si>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</si>
  <si>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</si>
  <si>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</si>
  <si>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</si>
  <si>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</si>
  <si>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</si>
  <si>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</si>
  <si>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</si>
  <si>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</si>
  <si>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</si>
  <si>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</si>
  <si>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</si>
  <si>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</si>
  <si>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</si>
  <si>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</si>
  <si>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</si>
  <si>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</si>
  <si>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</si>
  <si>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</si>
  <si>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</si>
  <si>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</si>
  <si>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</si>
  <si>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</si>
  <si>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</si>
  <si>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</si>
  <si>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</si>
  <si>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</si>
  <si>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</si>
  <si>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</si>
  <si>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</si>
  <si>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</si>
  <si>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</si>
  <si>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</si>
  <si>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</si>
  <si>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</si>
  <si>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</si>
  <si>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</si>
  <si>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</si>
  <si>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</si>
  <si>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</si>
  <si>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</si>
  <si>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</si>
  <si>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</si>
  <si>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</si>
  <si>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</si>
  <si>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</si>
  <si>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</si>
  <si>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</si>
  <si>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</si>
  <si>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</si>
  <si>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</si>
  <si>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</si>
  <si>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</si>
  <si>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</si>
  <si>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</si>
  <si>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</si>
  <si>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</si>
  <si>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</si>
  <si>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</si>
  <si>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</si>
  <si>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</si>
  <si>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</si>
  <si>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</si>
  <si>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</si>
  <si>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</si>
  <si>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</si>
  <si>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</si>
  <si>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</si>
  <si>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</si>
  <si>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</si>
  <si>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</si>
  <si>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</si>
  <si>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</si>
  <si>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</si>
  <si>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</si>
  <si>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</si>
  <si>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</si>
  <si>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</si>
  <si>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</si>
  <si>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</si>
  <si>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</si>
  <si>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</si>
  <si>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</si>
  <si>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</si>
  <si>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</si>
  <si>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</si>
  <si>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</si>
  <si>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</si>
  <si>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</si>
  <si>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</si>
  <si>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</si>
  <si>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</si>
  <si>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</si>
  <si>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</si>
  <si>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</si>
  <si>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</si>
  <si>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</si>
  <si>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</si>
  <si>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</si>
  <si>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</si>
  <si>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</si>
  <si>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</si>
  <si>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</si>
  <si>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</si>
  <si>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</si>
  <si>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</si>
  <si>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</si>
  <si>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</si>
  <si>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</si>
  <si>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</si>
  <si>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</si>
  <si>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</si>
  <si>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</si>
  <si>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</si>
  <si>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</si>
  <si>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</si>
  <si>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</si>
  <si>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</si>
  <si>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</si>
  <si>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</si>
  <si>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</si>
  <si>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</si>
  <si>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</si>
  <si>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</si>
  <si>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</si>
  <si>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</si>
  <si>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</si>
  <si>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</si>
  <si>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</si>
  <si>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</si>
  <si>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</si>
  <si>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</si>
  <si>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</si>
  <si>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</si>
  <si>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</si>
  <si>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</si>
  <si>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</si>
  <si>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</si>
  <si>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</si>
  <si>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</si>
  <si>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</si>
  <si>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</si>
  <si>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</si>
  <si>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</si>
  <si>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</si>
  <si>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</si>
  <si>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</si>
  <si>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</si>
  <si>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</si>
  <si>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</si>
  <si>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</si>
  <si>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</si>
  <si>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</si>
  <si>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</si>
  <si>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</si>
  <si>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</si>
  <si>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</si>
  <si>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</si>
  <si>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</si>
  <si>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</si>
  <si>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</si>
  <si>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</si>
  <si>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</si>
  <si>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</si>
  <si>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</si>
  <si>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</si>
  <si>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</si>
  <si>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</si>
  <si>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</si>
  <si>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</si>
  <si>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</si>
  <si>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</si>
  <si>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</si>
  <si>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</si>
  <si>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</si>
  <si>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</si>
  <si>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</si>
  <si>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</si>
  <si>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</si>
  <si>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</si>
  <si>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</si>
  <si>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</si>
  <si>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</si>
  <si>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</si>
  <si>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</si>
  <si>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</si>
  <si>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</si>
  <si>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</si>
  <si>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</si>
  <si>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</si>
  <si>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</si>
  <si>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</si>
  <si>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</si>
  <si>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</si>
  <si>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</si>
  <si>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</si>
  <si>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</si>
  <si>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</si>
  <si>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</si>
  <si>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</si>
  <si>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</si>
  <si>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</si>
  <si>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</si>
  <si>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</si>
  <si>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</si>
  <si>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</si>
  <si>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</si>
  <si>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</si>
  <si>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</si>
  <si>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</si>
  <si>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</si>
  <si>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</si>
  <si>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</si>
  <si>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</si>
  <si>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</si>
  <si>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</si>
  <si>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</si>
  <si>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</si>
  <si>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</si>
  <si>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</si>
  <si>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</si>
  <si>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</si>
  <si>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</si>
  <si>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</si>
  <si>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</si>
  <si>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</si>
  <si>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</si>
  <si>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</si>
  <si>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</si>
  <si>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</si>
  <si>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</si>
  <si>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</si>
  <si>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</si>
  <si>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</si>
  <si>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</si>
  <si>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</si>
  <si>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</si>
  <si>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</si>
  <si>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</si>
  <si>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</si>
  <si>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</si>
  <si>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</si>
  <si>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</si>
  <si>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</si>
  <si>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</si>
  <si>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</si>
  <si>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</si>
  <si>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</si>
  <si>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</si>
  <si>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</si>
  <si>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</si>
  <si>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</si>
  <si>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</si>
  <si>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</si>
  <si>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</si>
  <si>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</si>
  <si>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</si>
  <si>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</si>
  <si>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</si>
  <si>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</si>
  <si>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</si>
  <si>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</si>
  <si>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</si>
  <si>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</si>
  <si>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</si>
  <si>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</si>
  <si>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</si>
  <si>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</si>
  <si>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</si>
  <si>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</si>
  <si>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</si>
  <si>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</si>
  <si>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</si>
  <si>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</si>
  <si>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</si>
  <si>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</si>
  <si>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</si>
  <si>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</si>
  <si>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</si>
  <si>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</si>
  <si>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</si>
  <si>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</si>
  <si>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</si>
  <si>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</si>
  <si>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</si>
  <si>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</si>
  <si>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</si>
  <si>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</si>
  <si>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</si>
  <si>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</si>
  <si>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</si>
  <si>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</si>
  <si>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</si>
  <si>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</si>
  <si>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</si>
  <si>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</si>
  <si>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</si>
  <si>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</si>
  <si>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</si>
  <si>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</si>
  <si>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</si>
  <si>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</si>
  <si>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</si>
  <si>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</si>
  <si>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</si>
  <si>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</si>
  <si>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</si>
  <si>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</si>
  <si>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</si>
  <si>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</si>
  <si>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</si>
  <si>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</si>
  <si>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</si>
  <si>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</si>
  <si>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</si>
  <si>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</si>
  <si>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</si>
  <si>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</si>
  <si>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</si>
  <si>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</si>
  <si>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</si>
  <si>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</si>
  <si>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</si>
  <si>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</si>
  <si>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</si>
  <si>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</si>
  <si>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</si>
  <si>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</si>
  <si>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</si>
  <si>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</si>
  <si>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</si>
  <si>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</si>
  <si>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</si>
  <si>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</si>
  <si>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</si>
  <si>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</si>
  <si>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</si>
  <si>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</si>
  <si>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</si>
  <si>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</si>
  <si>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</si>
  <si>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</si>
  <si>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</si>
  <si>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</si>
  <si>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</si>
  <si>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</si>
  <si>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</si>
  <si>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</si>
  <si>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</si>
  <si>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</si>
  <si>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</si>
  <si>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</si>
  <si>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</si>
  <si>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</si>
  <si>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</si>
  <si>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</si>
  <si>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</si>
  <si>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</si>
  <si>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</si>
  <si>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</si>
  <si>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</si>
  <si>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</si>
  <si>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</si>
  <si>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</si>
  <si>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</si>
  <si>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</si>
  <si>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</si>
  <si>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</si>
  <si>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</si>
  <si>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</si>
  <si>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</si>
  <si>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</si>
  <si>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</si>
  <si>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</si>
  <si>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</si>
  <si>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</si>
  <si>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</si>
  <si>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</si>
  <si>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</si>
  <si>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</si>
  <si>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</si>
  <si>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</si>
  <si>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</si>
  <si>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</si>
  <si>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</si>
  <si>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</si>
  <si>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</si>
  <si>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</si>
  <si>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</si>
  <si>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</si>
  <si>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</si>
  <si>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</si>
  <si>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</si>
  <si>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</si>
  <si>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</si>
  <si>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</si>
  <si>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</si>
  <si>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</si>
  <si>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</si>
  <si>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</si>
  <si>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</si>
  <si>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</si>
  <si>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</si>
  <si>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</si>
  <si>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</si>
  <si>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</si>
  <si>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</si>
  <si>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</si>
  <si>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</si>
  <si>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</si>
  <si>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</si>
  <si>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</si>
  <si>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</si>
  <si>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</si>
  <si>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</si>
  <si>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</si>
  <si>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</si>
  <si>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</si>
  <si>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</si>
  <si>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</si>
  <si>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</si>
  <si>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</si>
  <si>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</si>
  <si>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</si>
  <si>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</si>
  <si>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</si>
  <si>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</si>
  <si>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</si>
  <si>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</si>
  <si>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</si>
  <si>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</si>
  <si>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</si>
  <si>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</si>
  <si>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</si>
  <si>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</si>
  <si>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</si>
  <si>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</si>
  <si>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</si>
  <si>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</si>
  <si>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</si>
  <si>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</si>
  <si>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</si>
  <si>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</si>
  <si>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</si>
  <si>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</si>
  <si>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</si>
  <si>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</si>
  <si>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</si>
  <si>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</si>
  <si>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</si>
  <si>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</si>
  <si>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</si>
  <si>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</si>
  <si>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</si>
  <si>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</si>
  <si>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</si>
  <si>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</si>
  <si>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</si>
  <si>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</si>
  <si>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</si>
  <si>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</si>
  <si>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</si>
  <si>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</si>
  <si>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</si>
  <si>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</si>
  <si>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</si>
  <si>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</si>
  <si>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</si>
  <si>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</si>
  <si>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</si>
  <si>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</si>
  <si>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</si>
  <si>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</si>
  <si>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</si>
  <si>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</si>
  <si>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</si>
  <si>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</si>
  <si>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</si>
  <si>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</si>
  <si>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</si>
  <si>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</si>
  <si>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</si>
  <si>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</si>
  <si>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</si>
  <si>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</si>
  <si>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</si>
  <si>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</si>
  <si>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</si>
  <si>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</si>
  <si>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</si>
  <si>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</si>
  <si>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</si>
  <si>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</si>
  <si>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</si>
  <si>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</si>
  <si>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</si>
  <si>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</si>
  <si>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</si>
  <si>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</si>
  <si>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</si>
  <si>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</si>
  <si>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</si>
  <si>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</si>
  <si>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</si>
  <si>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</si>
  <si>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</si>
  <si>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</si>
  <si>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</si>
  <si>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</si>
  <si>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</si>
  <si>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</si>
  <si>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</si>
  <si>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</si>
  <si>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</si>
  <si>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</si>
  <si>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</si>
  <si>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</si>
  <si>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</si>
  <si>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</si>
  <si>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</si>
  <si>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</si>
  <si>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</si>
  <si>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</si>
  <si>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</si>
  <si>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</si>
  <si>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</si>
  <si>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</si>
  <si>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</si>
  <si>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</si>
  <si>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</si>
  <si>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</si>
  <si>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</si>
  <si>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</si>
  <si>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</si>
  <si>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</si>
  <si>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</si>
  <si>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</si>
  <si>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</si>
  <si>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</si>
  <si>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</si>
  <si>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</si>
  <si>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</si>
  <si>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</si>
  <si>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</si>
  <si>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</si>
  <si>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</si>
  <si>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</si>
  <si>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</si>
  <si>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</si>
  <si>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</si>
  <si>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</si>
  <si>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</si>
  <si>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</si>
  <si>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</si>
  <si>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</si>
  <si>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</si>
  <si>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</si>
  <si>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</si>
  <si>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</si>
  <si>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</si>
  <si>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</si>
  <si>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</si>
  <si>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</si>
  <si>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</si>
  <si>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</si>
  <si>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</si>
  <si>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</si>
  <si>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</si>
  <si>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</si>
  <si>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</si>
  <si>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</si>
  <si>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</si>
  <si>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</si>
  <si>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</si>
  <si>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</si>
  <si>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</si>
  <si>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</si>
  <si>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</si>
  <si>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</si>
  <si>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</si>
  <si>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</si>
  <si>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</si>
  <si>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</si>
  <si>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</si>
  <si>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</si>
  <si>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</si>
  <si>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</si>
  <si>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</si>
  <si>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</si>
  <si>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</si>
  <si>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</si>
  <si>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</si>
  <si>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</si>
  <si>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</si>
  <si>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</si>
  <si>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</si>
  <si>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</si>
  <si>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</si>
  <si>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</si>
  <si>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</si>
  <si>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</si>
  <si>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</si>
  <si>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</si>
  <si>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</si>
  <si>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</si>
  <si>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</si>
  <si>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</si>
  <si>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</si>
  <si>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</si>
  <si>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</si>
  <si>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</si>
  <si>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</si>
  <si>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</si>
  <si>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</si>
  <si>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</si>
  <si>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</si>
  <si>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</si>
  <si>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</si>
  <si>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</si>
  <si>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</si>
  <si>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</si>
  <si>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</si>
  <si>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</si>
  <si>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</si>
  <si>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</si>
  <si>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</si>
  <si>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</si>
  <si>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</si>
  <si>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</si>
  <si>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</si>
  <si>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</si>
  <si>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</si>
  <si>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</si>
  <si>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</si>
  <si>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</si>
  <si>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</si>
  <si>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</si>
  <si>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</si>
  <si>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</si>
  <si>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</si>
  <si>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</si>
  <si>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</si>
  <si>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</si>
  <si>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</si>
  <si>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</si>
  <si>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</si>
  <si>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</si>
  <si>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</si>
  <si>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</si>
  <si>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</si>
  <si>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</si>
  <si>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</si>
  <si>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</si>
  <si>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</si>
  <si>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</si>
  <si>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</si>
  <si>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</si>
  <si>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</si>
  <si>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</si>
  <si>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</si>
  <si>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</si>
  <si>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</si>
  <si>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</si>
  <si>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</si>
  <si>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</si>
  <si>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</si>
  <si>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</si>
  <si>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</si>
  <si>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</si>
  <si>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</si>
  <si>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</si>
  <si>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</si>
  <si>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</si>
  <si>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</si>
  <si>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</si>
  <si>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</si>
  <si>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</si>
  <si>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</si>
  <si>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</si>
  <si>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</si>
  <si>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</si>
  <si>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</si>
  <si>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</si>
  <si>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</si>
  <si>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</si>
  <si>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</si>
  <si>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</si>
  <si>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</si>
  <si>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</si>
  <si>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</si>
  <si>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</si>
  <si>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</si>
  <si>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</si>
  <si>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</si>
  <si>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</si>
  <si>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</si>
  <si>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</si>
  <si>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</si>
  <si>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</si>
  <si>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</si>
  <si>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</si>
  <si>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</si>
  <si>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</si>
  <si>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</si>
  <si>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</si>
  <si>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</si>
  <si>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</si>
  <si>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</si>
  <si>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</si>
  <si>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</si>
  <si>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</si>
  <si>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</si>
  <si>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</si>
  <si>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</si>
  <si>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</si>
  <si>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</si>
  <si>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</si>
  <si>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</si>
  <si>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</si>
  <si>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</si>
  <si>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</si>
  <si>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</si>
  <si>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</si>
  <si>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</si>
  <si>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</si>
  <si>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</si>
  <si>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</si>
  <si>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</si>
  <si>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</si>
  <si>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</si>
  <si>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</si>
  <si>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</si>
  <si>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</si>
  <si>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</si>
  <si>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</si>
  <si>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</si>
  <si>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</si>
  <si>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</si>
  <si>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</si>
  <si>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</si>
  <si>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</si>
  <si>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</si>
  <si>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</si>
  <si>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</si>
  <si>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</si>
  <si>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</si>
  <si>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</si>
  <si>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</si>
  <si>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</si>
  <si>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</si>
  <si>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</si>
  <si>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</si>
  <si>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</si>
  <si>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</si>
  <si>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</si>
  <si>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</si>
  <si>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</si>
  <si>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</si>
  <si>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</si>
  <si>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</si>
  <si>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</si>
  <si>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</si>
  <si>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</si>
  <si>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</si>
  <si>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</si>
  <si>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</si>
  <si>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</si>
  <si>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</si>
  <si>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</si>
  <si>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</si>
  <si>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</si>
  <si>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</si>
  <si>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</si>
  <si>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</si>
  <si>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</si>
  <si>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</si>
  <si>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</si>
  <si>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</si>
  <si>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</si>
  <si>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</si>
  <si>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</si>
  <si>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</si>
  <si>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</si>
  <si>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</si>
  <si>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</si>
  <si>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</si>
  <si>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</si>
  <si>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</si>
  <si>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</si>
  <si>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</si>
  <si>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</si>
  <si>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</si>
  <si>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</si>
  <si>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</si>
  <si>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</si>
  <si>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</si>
  <si>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</si>
  <si>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</si>
  <si>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</si>
  <si>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</si>
  <si>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</si>
  <si>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</si>
  <si>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</si>
  <si>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</si>
  <si>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</si>
  <si>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</si>
  <si>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</si>
  <si>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</si>
  <si>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</si>
  <si>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</si>
  <si>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</si>
  <si>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</si>
  <si>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</si>
  <si>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</si>
  <si>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</si>
  <si>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</si>
  <si>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</si>
  <si>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</si>
  <si>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</si>
  <si>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</si>
  <si>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</si>
  <si>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</si>
  <si>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</si>
  <si>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</si>
  <si>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</si>
  <si>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</si>
  <si>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</si>
  <si>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</si>
  <si>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</si>
  <si>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</si>
  <si>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</si>
  <si>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</si>
  <si>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</si>
  <si>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</si>
  <si>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</si>
  <si>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</si>
  <si>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</si>
  <si>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</si>
  <si>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</si>
  <si>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</si>
  <si>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</si>
  <si>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</si>
  <si>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</si>
  <si>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</si>
  <si>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</si>
  <si>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</si>
  <si>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</si>
  <si>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</si>
  <si>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</si>
  <si>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</si>
  <si>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</si>
  <si>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</si>
  <si>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</si>
  <si>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</si>
  <si>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</si>
  <si>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</si>
  <si>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</si>
  <si>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</si>
  <si>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</si>
  <si>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</si>
  <si>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</si>
  <si>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</si>
  <si>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</si>
  <si>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</si>
  <si>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</si>
  <si>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</si>
  <si>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</si>
  <si>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</si>
  <si>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</si>
  <si>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</si>
  <si>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</si>
  <si>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</si>
  <si>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</si>
  <si>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</si>
  <si>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</si>
  <si>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</si>
  <si>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</si>
  <si>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</si>
  <si>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</si>
  <si>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</si>
  <si>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</si>
  <si>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</si>
  <si>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</si>
  <si>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</si>
  <si>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</si>
  <si>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</si>
  <si>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</si>
  <si>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</si>
  <si>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</si>
  <si>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</si>
  <si>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</si>
  <si>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</si>
  <si>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</si>
  <si>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</si>
  <si>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</si>
  <si>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</si>
  <si>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</si>
  <si>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</si>
  <si>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</si>
  <si>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</si>
  <si>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</si>
  <si>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</si>
  <si>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</si>
  <si>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</si>
  <si>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</si>
  <si>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</si>
  <si>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</si>
  <si>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</si>
  <si>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</si>
  <si>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</si>
  <si>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</si>
  <si>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</si>
  <si>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</si>
  <si>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</si>
  <si>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</si>
  <si>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</si>
  <si>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</si>
  <si>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</si>
  <si>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</si>
  <si>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</si>
  <si>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</si>
  <si>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</si>
  <si>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</si>
  <si>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</si>
  <si>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</si>
  <si>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</si>
  <si>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</si>
  <si>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</si>
  <si>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</si>
  <si>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</si>
  <si>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</si>
  <si>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</si>
  <si>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</si>
  <si>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</si>
  <si>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</si>
  <si>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</si>
  <si>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</si>
  <si>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</si>
  <si>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</si>
  <si>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</si>
  <si>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</si>
  <si>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</si>
  <si>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</si>
  <si>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</si>
  <si>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</si>
  <si>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</si>
  <si>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</si>
  <si>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</si>
  <si>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</si>
  <si>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</si>
  <si>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</si>
  <si>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</si>
  <si>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</si>
  <si>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</si>
  <si>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</si>
  <si>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</si>
  <si>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</si>
  <si>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</si>
  <si>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</si>
  <si>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</si>
  <si>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</si>
  <si>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</si>
  <si>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</si>
  <si>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</si>
  <si>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</si>
  <si>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</si>
  <si>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</si>
  <si>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</si>
  <si>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</si>
  <si>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</si>
  <si>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</si>
  <si>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</si>
  <si>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</si>
  <si>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</si>
  <si>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</si>
  <si>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</si>
  <si>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</si>
  <si>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</si>
  <si>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</si>
  <si>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</si>
  <si>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</si>
  <si>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</si>
  <si>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</si>
  <si>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</si>
  <si>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</si>
  <si>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</si>
  <si>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</si>
  <si>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</si>
  <si>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</si>
  <si>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</si>
  <si>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</si>
  <si>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</si>
  <si>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</si>
  <si>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</si>
  <si>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</si>
  <si>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</si>
  <si>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</si>
  <si>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</si>
  <si>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</si>
  <si>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</si>
  <si>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</si>
  <si>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</si>
  <si>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</si>
  <si>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</si>
  <si>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</si>
  <si>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</si>
  <si>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</si>
  <si>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</si>
  <si>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</si>
  <si>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</si>
  <si>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</si>
  <si>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</si>
  <si>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</si>
  <si>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</si>
  <si>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</si>
  <si>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</si>
  <si>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</si>
  <si>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</si>
  <si>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</si>
  <si>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</si>
  <si>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</si>
  <si>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</si>
  <si>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</si>
  <si>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</si>
  <si>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</si>
  <si>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</si>
  <si>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</si>
  <si>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</si>
  <si>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</si>
  <si>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</si>
  <si>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</si>
  <si>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</si>
  <si>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</si>
  <si>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</si>
  <si>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</si>
  <si>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</si>
  <si>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</si>
  <si>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</si>
  <si>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</si>
  <si>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</si>
  <si>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</si>
  <si>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</si>
  <si>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</si>
  <si>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</si>
  <si>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</si>
  <si>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</si>
  <si>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</si>
  <si>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</si>
  <si>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</si>
  <si>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</si>
  <si>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</si>
  <si>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</si>
  <si>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</si>
  <si>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</si>
  <si>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</si>
  <si>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</si>
  <si>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</si>
  <si>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</si>
  <si>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</si>
  <si>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</si>
  <si>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</si>
  <si>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</si>
  <si>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</si>
  <si>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</si>
  <si>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</si>
  <si>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</si>
  <si>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</si>
  <si>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</si>
  <si>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</si>
  <si>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</si>
  <si>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</si>
  <si>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</si>
  <si>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</si>
  <si>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</si>
  <si>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</si>
  <si>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</si>
  <si>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</si>
  <si>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</si>
  <si>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</si>
  <si>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</si>
  <si>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</si>
  <si>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</si>
  <si>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</si>
  <si>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</si>
  <si>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</si>
  <si>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</si>
  <si>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</si>
  <si>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</si>
  <si>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</si>
  <si>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</si>
  <si>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</si>
  <si>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</si>
  <si>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</si>
  <si>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</si>
  <si>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</si>
  <si>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</si>
  <si>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</si>
  <si>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</si>
  <si>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</si>
  <si>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</si>
  <si>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</si>
  <si>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</si>
  <si>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</si>
  <si>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</si>
  <si>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</si>
  <si>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</si>
  <si>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</si>
  <si>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</si>
  <si>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</si>
  <si>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</si>
  <si>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</si>
  <si>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</si>
  <si>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</si>
  <si>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</si>
  <si>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</si>
  <si>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</si>
  <si>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</si>
  <si>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</si>
  <si>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</si>
  <si>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</si>
  <si>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</si>
  <si>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</si>
  <si>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</si>
  <si>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</si>
  <si>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</si>
  <si>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</si>
  <si>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</si>
  <si>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</si>
  <si>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</si>
  <si>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</si>
  <si>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</si>
  <si>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</si>
  <si>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</si>
  <si>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</si>
  <si>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</si>
  <si>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</si>
  <si>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</si>
  <si>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</si>
  <si>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</si>
  <si>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</si>
  <si>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</si>
  <si>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</si>
  <si>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</si>
  <si>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</si>
  <si>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</si>
  <si>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</si>
  <si>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</si>
  <si>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</si>
  <si>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</si>
  <si>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</si>
  <si>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</si>
  <si>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</si>
  <si>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</si>
  <si>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</si>
  <si>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</si>
  <si>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</si>
  <si>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</si>
  <si>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</si>
  <si>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</si>
  <si>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</si>
  <si>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</si>
  <si>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</si>
  <si>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</si>
  <si>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</si>
  <si>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</si>
  <si>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</si>
  <si>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</si>
  <si>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</si>
  <si>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</si>
  <si>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</si>
  <si>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</si>
  <si>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</si>
  <si>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</si>
  <si>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</si>
  <si>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</si>
  <si>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</si>
  <si>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</si>
  <si>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</si>
  <si>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</si>
  <si>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</si>
  <si>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</si>
  <si>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</si>
  <si>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</si>
  <si>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</si>
  <si>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</si>
  <si>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</si>
  <si>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</si>
  <si>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</si>
  <si>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</si>
  <si>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</si>
  <si>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</si>
  <si>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</si>
  <si>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</si>
  <si>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</si>
  <si>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</si>
  <si>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</si>
  <si>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</si>
  <si>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</si>
  <si>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</si>
  <si>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</si>
  <si>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</si>
  <si>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</si>
  <si>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</si>
  <si>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</si>
  <si>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</si>
  <si>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</si>
  <si>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</si>
  <si>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</si>
  <si>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</si>
  <si>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</si>
  <si>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</si>
  <si>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</si>
  <si>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</si>
  <si>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</si>
  <si>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</si>
  <si>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</si>
  <si>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</si>
  <si>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</si>
  <si>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</si>
  <si>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</si>
  <si>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</si>
  <si>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</si>
  <si>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</si>
  <si>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</si>
  <si>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</si>
  <si>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</si>
  <si>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</si>
  <si>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</si>
  <si>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</si>
  <si>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</si>
  <si>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</si>
  <si>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</si>
  <si>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</si>
  <si>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</si>
  <si>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</si>
  <si>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</si>
  <si>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</si>
  <si>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</si>
  <si>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</si>
  <si>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</si>
  <si>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</si>
  <si>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</si>
  <si>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</si>
  <si>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</si>
  <si>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</si>
  <si>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</si>
  <si>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</si>
  <si>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</si>
  <si>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</si>
  <si>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</si>
  <si>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</si>
  <si>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</si>
  <si>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</si>
  <si>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</si>
  <si>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</si>
  <si>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</si>
  <si>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</si>
  <si>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</si>
  <si>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</si>
  <si>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</si>
  <si>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</si>
  <si>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</si>
  <si>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</si>
  <si>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</si>
  <si>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</si>
  <si>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</si>
  <si>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</si>
  <si>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</si>
  <si>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</si>
  <si>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</si>
  <si>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</si>
  <si>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</si>
  <si>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</si>
  <si>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</si>
  <si>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</si>
  <si>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</si>
  <si>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</si>
  <si>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</si>
  <si>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</si>
  <si>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</si>
  <si>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</si>
  <si>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</si>
  <si>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</si>
  <si>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</si>
  <si>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</si>
  <si>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</si>
  <si>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</si>
  <si>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</si>
  <si>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</si>
  <si>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</si>
  <si>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</si>
  <si>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</si>
  <si>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</si>
  <si>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</si>
  <si>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</si>
  <si>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</si>
  <si>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</si>
  <si>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</si>
  <si>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</si>
  <si>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</si>
  <si>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</si>
  <si>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</si>
  <si>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</si>
  <si>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</si>
  <si>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</si>
  <si>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</si>
  <si>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</si>
  <si>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</si>
  <si>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</si>
  <si>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</si>
  <si>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</si>
  <si>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</si>
  <si>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</si>
  <si>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</si>
  <si>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</si>
  <si>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</si>
  <si>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</si>
  <si>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</si>
  <si>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</si>
  <si>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</si>
  <si>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</si>
  <si>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</si>
  <si>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</si>
  <si>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</si>
  <si>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</si>
  <si>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</si>
  <si>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</si>
  <si>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</si>
  <si>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</si>
  <si>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</si>
  <si>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</si>
  <si>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</si>
  <si>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</si>
  <si>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</si>
  <si>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</si>
  <si>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</si>
  <si>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</si>
  <si>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</si>
  <si>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</si>
  <si>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</si>
  <si>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</si>
  <si>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</si>
  <si>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</si>
  <si>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</si>
  <si>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</si>
  <si>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</si>
  <si>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</si>
  <si>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</si>
  <si>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</si>
  <si>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</si>
  <si>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</si>
  <si>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</si>
  <si>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</si>
  <si>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</si>
  <si>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</si>
  <si>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</si>
  <si>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</si>
  <si>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</si>
  <si>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</si>
  <si>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</si>
  <si>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</si>
  <si>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</si>
  <si>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</si>
  <si>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</si>
  <si>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</si>
  <si>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</si>
  <si>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</si>
  <si>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</si>
  <si>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</si>
  <si>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</si>
  <si>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</si>
  <si>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</si>
  <si>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</si>
  <si>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</si>
  <si>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</si>
  <si>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</si>
  <si>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</si>
  <si>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</si>
  <si>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</si>
  <si>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</si>
  <si>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</si>
  <si>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</si>
  <si>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</si>
  <si>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</si>
  <si>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</si>
  <si>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</si>
  <si>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</si>
  <si>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</si>
  <si>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</si>
  <si>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</si>
  <si>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</si>
  <si>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</si>
  <si>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</si>
  <si>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</si>
  <si>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</si>
  <si>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</si>
  <si>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</si>
  <si>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</si>
  <si>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</si>
  <si>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</si>
  <si>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</si>
  <si>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</si>
  <si>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</si>
  <si>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</si>
  <si>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</si>
  <si>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</si>
  <si>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</si>
  <si>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</si>
  <si>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</si>
  <si>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</si>
  <si>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</si>
  <si>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</si>
  <si>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</si>
  <si>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</si>
  <si>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</si>
  <si>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</si>
  <si>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</si>
  <si>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</si>
  <si>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</si>
  <si>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</si>
  <si>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</si>
  <si>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</si>
  <si>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</si>
  <si>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</si>
  <si>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</si>
  <si>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</si>
  <si>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</si>
  <si>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</si>
  <si>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</si>
  <si>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</si>
  <si>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</si>
  <si>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</si>
  <si>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</si>
  <si>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</si>
  <si>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</si>
  <si>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</si>
  <si>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</si>
  <si>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</si>
  <si>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</si>
  <si>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</si>
  <si>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</si>
  <si>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</si>
  <si>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</si>
  <si>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</si>
  <si>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</si>
  <si>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</si>
  <si>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</si>
  <si>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</si>
  <si>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</si>
  <si>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</si>
  <si>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</si>
  <si>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</si>
  <si>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</si>
  <si>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</si>
  <si>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</si>
  <si>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</si>
  <si>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</si>
  <si>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</si>
  <si>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</si>
  <si>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</si>
  <si>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</si>
  <si>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</si>
  <si>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</si>
  <si>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</si>
  <si>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</si>
  <si>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</si>
  <si>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</si>
  <si>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</si>
  <si>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</si>
  <si>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</si>
  <si>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</si>
  <si>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</si>
  <si>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</si>
  <si>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</si>
  <si>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</si>
  <si>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</si>
  <si>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</si>
  <si>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</si>
  <si>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</si>
  <si>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</si>
  <si>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</si>
  <si>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</si>
  <si>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</si>
  <si>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</si>
  <si>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</si>
  <si>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</si>
  <si>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</si>
  <si>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</si>
  <si>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</si>
  <si>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</si>
  <si>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</si>
  <si>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</si>
  <si>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</si>
  <si>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</si>
  <si>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</si>
  <si>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</si>
  <si>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</si>
  <si>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</si>
  <si>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</si>
  <si>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</si>
  <si>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</si>
  <si>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</si>
  <si>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</si>
  <si>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</si>
  <si>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</si>
  <si>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</si>
  <si>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</si>
  <si>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</si>
  <si>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</si>
  <si>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</si>
  <si>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</si>
  <si>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</si>
  <si>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</si>
  <si>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</si>
  <si>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</si>
  <si>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</si>
  <si>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</si>
  <si>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</si>
  <si>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</si>
  <si>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</si>
  <si>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</si>
  <si>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</si>
  <si>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</si>
  <si>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</si>
  <si>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</si>
  <si>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</si>
  <si>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</si>
  <si>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</si>
  <si>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</si>
  <si>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</si>
  <si>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</si>
  <si>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</si>
  <si>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</si>
  <si>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</si>
  <si>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</si>
  <si>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</si>
  <si>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</si>
  <si>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</si>
  <si>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</si>
  <si>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</si>
  <si>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</si>
  <si>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</si>
  <si>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</si>
  <si>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</si>
  <si>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</si>
  <si>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</si>
  <si>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</si>
  <si>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</si>
  <si>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</si>
  <si>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</si>
  <si>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</si>
  <si>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</si>
  <si>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</si>
  <si>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</si>
  <si>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</si>
  <si>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</si>
  <si>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</si>
  <si>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</si>
  <si>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</si>
  <si>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</si>
  <si>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</si>
  <si>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</si>
  <si>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</si>
  <si>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</si>
  <si>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</si>
  <si>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</si>
  <si>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</si>
  <si>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</si>
  <si>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</si>
  <si>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</si>
  <si>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</si>
  <si>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</si>
  <si>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</si>
  <si>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</si>
  <si>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</si>
  <si>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</si>
  <si>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</si>
  <si>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</si>
  <si>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</si>
  <si>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</si>
  <si>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</si>
  <si>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</si>
  <si>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</si>
  <si>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</si>
  <si>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</si>
  <si>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</si>
  <si>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</si>
  <si>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</si>
  <si>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</si>
  <si>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</si>
  <si>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</si>
  <si>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</si>
  <si>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</si>
  <si>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</si>
  <si>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</si>
  <si>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</si>
  <si>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</si>
  <si>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</si>
  <si>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</si>
  <si>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</si>
  <si>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</si>
  <si>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</si>
  <si>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</si>
  <si>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</si>
  <si>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</si>
  <si>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</si>
  <si>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</si>
  <si>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</si>
  <si>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</si>
  <si>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</si>
  <si>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</si>
  <si>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</si>
  <si>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</si>
  <si>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</si>
  <si>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</si>
  <si>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</si>
  <si>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</si>
  <si>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</si>
  <si>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</si>
  <si>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</si>
  <si>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</si>
  <si>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</si>
  <si>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</si>
  <si>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</si>
  <si>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</si>
  <si>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</si>
  <si>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</si>
  <si>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</si>
  <si>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</si>
  <si>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</si>
  <si>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</si>
  <si>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</si>
  <si>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</si>
  <si>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</si>
  <si>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</si>
  <si>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</si>
  <si>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</si>
  <si>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</si>
  <si>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</si>
  <si>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</si>
  <si>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</si>
  <si>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</si>
  <si>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</si>
  <si>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</si>
  <si>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</si>
  <si>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</si>
  <si>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</si>
  <si>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</si>
  <si>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</si>
  <si>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</si>
  <si>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</si>
  <si>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</si>
  <si>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</si>
  <si>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</si>
  <si>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</si>
  <si>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</si>
  <si>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</si>
  <si>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</si>
  <si>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</si>
  <si>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</si>
  <si>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</si>
  <si>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</si>
  <si>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</si>
  <si>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</si>
  <si>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</si>
  <si>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</si>
  <si>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</si>
  <si>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</si>
  <si>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</si>
  <si>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</si>
  <si>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</si>
  <si>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</si>
  <si>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</si>
  <si>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</si>
  <si>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</si>
  <si>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</si>
  <si>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</si>
  <si>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</si>
  <si>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</si>
  <si>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</si>
  <si>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</si>
  <si>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</si>
  <si>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</si>
  <si>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</si>
  <si>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</si>
  <si>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</si>
  <si>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</si>
  <si>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</si>
  <si>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</si>
  <si>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</si>
  <si>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</si>
  <si>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</si>
  <si>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</si>
  <si>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</si>
  <si>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</si>
  <si>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</si>
  <si>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</si>
  <si>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</si>
  <si>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</si>
  <si>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</si>
  <si>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</si>
  <si>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</si>
  <si>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</si>
  <si>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</si>
  <si>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</si>
  <si>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</si>
  <si>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</si>
  <si>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</si>
  <si>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</si>
  <si>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</si>
  <si>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</si>
  <si>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</si>
  <si>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</si>
  <si>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</si>
  <si>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</si>
  <si>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</si>
  <si>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</si>
  <si>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</si>
  <si>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</si>
  <si>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</si>
  <si>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</si>
  <si>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</si>
  <si>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</si>
  <si>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</si>
  <si>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</si>
  <si>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</si>
  <si>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</si>
  <si>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</si>
  <si>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</si>
  <si>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</si>
  <si>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</si>
  <si>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</si>
  <si>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</si>
  <si>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</si>
  <si>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</si>
  <si>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</si>
  <si>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</si>
  <si>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</si>
  <si>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</si>
  <si>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</si>
  <si>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</si>
  <si>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</si>
  <si>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</si>
  <si>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</si>
  <si>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</si>
  <si>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</si>
  <si>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</si>
  <si>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</si>
  <si>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</si>
  <si>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</si>
  <si>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</si>
  <si>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</si>
  <si>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</si>
  <si>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</si>
  <si>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</si>
  <si>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</si>
  <si>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</si>
  <si>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</si>
  <si>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</si>
  <si>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</si>
  <si>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</si>
  <si>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</si>
  <si>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</si>
  <si>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</si>
  <si>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</si>
  <si>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</si>
  <si>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</si>
  <si>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</si>
  <si>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</si>
  <si>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</si>
  <si>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</si>
  <si>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</si>
  <si>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</si>
  <si>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</si>
  <si>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</si>
  <si>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</si>
  <si>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</si>
  <si>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</si>
  <si>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</si>
  <si>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</si>
  <si>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</si>
  <si>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</si>
  <si>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</si>
  <si>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</si>
  <si>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</si>
  <si>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</si>
  <si>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</si>
  <si>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</si>
  <si>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</si>
  <si>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</si>
  <si>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</si>
  <si>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</si>
  <si>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</si>
  <si>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</si>
  <si>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</si>
  <si>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</si>
  <si>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</si>
  <si>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</si>
  <si>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</si>
  <si>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</si>
  <si>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</si>
  <si>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</si>
  <si>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</si>
  <si>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</si>
  <si>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</si>
  <si>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</si>
  <si>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</si>
  <si>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</si>
  <si>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</si>
  <si>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</si>
  <si>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</si>
  <si>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</si>
  <si>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</si>
  <si>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</si>
  <si>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</si>
  <si>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</si>
  <si>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</si>
  <si>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</si>
  <si>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</si>
  <si>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</si>
  <si>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</si>
  <si>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</si>
  <si>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</si>
  <si>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</si>
  <si>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</si>
  <si>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</si>
  <si>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</si>
  <si>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</si>
  <si>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</si>
  <si>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</si>
  <si>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</si>
  <si>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</si>
  <si>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</si>
  <si>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</si>
  <si>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</si>
  <si>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</si>
  <si>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</si>
  <si>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</si>
  <si>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</si>
  <si>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</si>
  <si>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</si>
  <si>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</si>
  <si>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</si>
  <si>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</si>
  <si>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</si>
  <si>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</si>
  <si>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</si>
  <si>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</si>
  <si>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</si>
  <si>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</si>
  <si>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</si>
  <si>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</si>
  <si>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</si>
  <si>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</si>
  <si>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</si>
  <si>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</si>
  <si>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</si>
  <si>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</si>
  <si>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</si>
  <si>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</si>
  <si>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</si>
  <si>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</si>
  <si>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</si>
  <si>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</si>
  <si>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</si>
  <si>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</si>
  <si>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</si>
  <si>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</si>
  <si>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</si>
  <si>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</si>
  <si>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</si>
  <si>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</si>
  <si>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</si>
  <si>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</si>
  <si>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</si>
  <si>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</si>
  <si>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</si>
  <si>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</si>
  <si>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</si>
  <si>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</si>
  <si>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</si>
  <si>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</si>
  <si>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</si>
  <si>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</si>
  <si>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</si>
  <si>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</si>
  <si>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</si>
  <si>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</si>
  <si>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</si>
  <si>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</si>
  <si>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</si>
  <si>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</si>
  <si>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</si>
  <si>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</si>
  <si>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</si>
  <si>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</si>
  <si>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</si>
  <si>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</si>
  <si>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</si>
  <si>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</si>
  <si>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</si>
  <si>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</si>
  <si>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</si>
  <si>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</si>
  <si>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</si>
  <si>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</si>
  <si>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</si>
  <si>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</si>
  <si>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</si>
  <si>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</si>
  <si>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</si>
  <si>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</si>
  <si>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</si>
  <si>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</si>
  <si>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</si>
  <si>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</si>
  <si>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</si>
  <si>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</si>
  <si>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</si>
  <si>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</si>
  <si>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</si>
  <si>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</si>
  <si>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</si>
  <si>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</si>
  <si>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</si>
  <si>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</si>
  <si>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</si>
  <si>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</si>
  <si>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</si>
  <si>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</si>
  <si>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</si>
  <si>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</si>
  <si>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</si>
  <si>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</si>
  <si>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</si>
  <si>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</si>
  <si>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</si>
  <si>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</si>
  <si>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</si>
  <si>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</si>
  <si>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</si>
  <si>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</si>
  <si>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</si>
  <si>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</si>
  <si>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</si>
  <si>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</si>
  <si>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</si>
  <si>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</si>
  <si>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</si>
  <si>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</si>
  <si>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</si>
  <si>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</si>
  <si>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</si>
  <si>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</si>
  <si>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</si>
  <si>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</si>
  <si>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</si>
  <si>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</si>
  <si>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</si>
  <si>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</si>
  <si>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</si>
  <si>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</si>
  <si>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</si>
  <si>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</si>
  <si>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</si>
  <si>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</si>
  <si>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</si>
  <si>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</si>
  <si>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</si>
  <si>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</si>
  <si>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</si>
  <si>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</si>
  <si>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</si>
  <si>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</si>
  <si>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</si>
  <si>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</si>
  <si>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</si>
  <si>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</si>
  <si>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</si>
  <si>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</si>
  <si>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</si>
  <si>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</si>
  <si>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</si>
  <si>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</si>
  <si>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</si>
  <si>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</si>
  <si>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</si>
  <si>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</si>
  <si>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</si>
  <si>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</si>
  <si>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</si>
  <si>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</si>
  <si>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</si>
  <si>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</si>
  <si>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</si>
  <si>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</si>
  <si>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</si>
  <si>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</si>
  <si>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</si>
  <si>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</si>
  <si>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</si>
  <si>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</si>
  <si>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</si>
  <si>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</si>
  <si>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</si>
  <si>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</si>
  <si>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</si>
  <si>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</si>
  <si>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</si>
  <si>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</si>
  <si>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</si>
  <si>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</si>
  <si>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</si>
  <si>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</si>
  <si>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</si>
  <si>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</si>
  <si>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</si>
  <si>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</si>
  <si>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</si>
  <si>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</si>
  <si>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</si>
  <si>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</si>
  <si>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</si>
  <si>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</si>
  <si>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</si>
  <si>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</si>
  <si>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</si>
  <si>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</si>
  <si>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</si>
  <si>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</si>
  <si>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</si>
  <si>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</si>
  <si>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</si>
  <si>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</si>
  <si>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</si>
  <si>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</si>
  <si>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</si>
  <si>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</si>
  <si>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</si>
  <si>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</si>
  <si>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</si>
  <si>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</si>
  <si>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</si>
  <si>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</si>
  <si>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</si>
  <si>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</si>
  <si>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</si>
  <si>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</si>
  <si>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</si>
  <si>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</si>
  <si>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</si>
  <si>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</si>
  <si>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</si>
  <si>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</si>
  <si>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</si>
  <si>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</si>
  <si>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</si>
  <si>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</si>
  <si>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</si>
  <si>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</si>
  <si>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</si>
  <si>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</si>
  <si>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</si>
  <si>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</si>
  <si>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</si>
  <si>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</si>
  <si>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</si>
  <si>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</si>
  <si>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</si>
  <si>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</si>
  <si>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</si>
  <si>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</si>
  <si>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</si>
  <si>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</si>
  <si>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</si>
  <si>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</si>
  <si>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</si>
  <si>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</si>
  <si>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</si>
  <si>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</si>
  <si>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</si>
  <si>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</si>
  <si>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</si>
  <si>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</si>
  <si>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</si>
  <si>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</si>
  <si>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</si>
  <si>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</si>
  <si>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</si>
  <si>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</si>
  <si>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</si>
  <si>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</si>
  <si>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</si>
  <si>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</si>
  <si>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</si>
  <si>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</si>
  <si>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</si>
  <si>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</si>
  <si>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</si>
  <si>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</si>
  <si>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</si>
  <si>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</si>
  <si>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</si>
  <si>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</si>
  <si>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</si>
  <si>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</si>
  <si>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</si>
  <si>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</si>
  <si>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</si>
  <si>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</si>
  <si>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</si>
  <si>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</si>
  <si>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</si>
  <si>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</si>
  <si>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</si>
  <si>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</si>
  <si>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</si>
  <si>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</si>
  <si>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</si>
  <si>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</si>
  <si>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</si>
  <si>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</si>
  <si>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</si>
  <si>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</si>
  <si>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</si>
  <si>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</si>
  <si>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</si>
  <si>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</si>
  <si>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</si>
  <si>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</si>
  <si>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</si>
  <si>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</si>
  <si>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</si>
  <si>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</si>
  <si>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</si>
  <si>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</si>
  <si>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</si>
  <si>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</si>
  <si>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</si>
  <si>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</si>
  <si>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</si>
  <si>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</si>
  <si>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</si>
  <si>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</si>
  <si>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</si>
  <si>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</si>
  <si>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</si>
  <si>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</si>
  <si>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</si>
  <si>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</si>
  <si>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</si>
  <si>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</si>
  <si>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</si>
  <si>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</si>
  <si>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</si>
  <si>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</si>
  <si>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</si>
  <si>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</si>
  <si>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</si>
  <si>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</si>
  <si>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</si>
  <si>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</si>
  <si>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</si>
  <si>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</si>
  <si>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</si>
  <si>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</si>
  <si>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</si>
  <si>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</si>
  <si>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</si>
  <si>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</si>
  <si>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</si>
  <si>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</si>
  <si>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</si>
  <si>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</si>
  <si>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</si>
  <si>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</si>
  <si>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</si>
  <si>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</si>
  <si>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</si>
  <si>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</si>
  <si>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</si>
  <si>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</si>
  <si>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</si>
  <si>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</si>
  <si>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</si>
  <si>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</si>
  <si>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</si>
  <si>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</si>
  <si>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</si>
  <si>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</si>
  <si>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</si>
  <si>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</si>
  <si>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</si>
  <si>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</si>
  <si>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</si>
  <si>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</si>
  <si>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</si>
  <si>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</si>
  <si>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</si>
  <si>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</si>
  <si>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</si>
  <si>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</si>
  <si>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</si>
  <si>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</si>
  <si>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</si>
  <si>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</si>
  <si>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</si>
  <si>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</si>
  <si>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</si>
  <si>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</si>
  <si>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</si>
  <si>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</si>
  <si>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</si>
  <si>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</si>
  <si>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</si>
  <si>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</si>
  <si>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</si>
  <si>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</si>
  <si>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</si>
  <si>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</si>
  <si>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</si>
  <si>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</si>
  <si>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</si>
  <si>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</si>
  <si>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</si>
  <si>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</si>
  <si>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</si>
  <si>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</si>
  <si>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</si>
  <si>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</si>
  <si>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</si>
  <si>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</si>
  <si>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</si>
  <si>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</si>
  <si>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</si>
  <si>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</si>
  <si>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</si>
  <si>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</si>
  <si>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</si>
  <si>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</si>
  <si>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</si>
  <si>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</si>
  <si>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</si>
  <si>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</si>
  <si>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</si>
  <si>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</si>
  <si>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</si>
  <si>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</si>
  <si>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</si>
  <si>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</si>
  <si>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</si>
  <si>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</si>
  <si>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</si>
  <si>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</si>
  <si>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</si>
  <si>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</si>
  <si>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</si>
  <si>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</si>
  <si>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</si>
  <si>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</si>
  <si>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</si>
  <si>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</si>
  <si>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</si>
  <si>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</si>
  <si>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</si>
  <si>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</si>
  <si>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</si>
  <si>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</si>
  <si>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</si>
  <si>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</si>
  <si>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</si>
  <si>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</si>
  <si>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</si>
  <si>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</si>
  <si>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</si>
  <si>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</si>
  <si>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</si>
  <si>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</si>
  <si>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</si>
  <si>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</si>
  <si>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</si>
  <si>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</si>
  <si>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</si>
  <si>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</si>
  <si>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</si>
  <si>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</si>
  <si>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</si>
  <si>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</si>
  <si>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</si>
  <si>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</si>
  <si>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</si>
  <si>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</si>
  <si>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</si>
  <si>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</si>
  <si>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</si>
  <si>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</si>
  <si>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</si>
  <si>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</si>
  <si>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</si>
  <si>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</si>
  <si>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</si>
  <si>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</si>
  <si>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</si>
  <si>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</si>
  <si>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</si>
  <si>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</si>
  <si>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</si>
  <si>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</si>
  <si>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</si>
  <si>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</si>
  <si>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</si>
  <si>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</si>
  <si>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</si>
  <si>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</si>
  <si>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</si>
  <si>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</si>
  <si>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</si>
  <si>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</si>
  <si>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</si>
  <si>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</si>
  <si>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</si>
  <si>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</si>
  <si>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</si>
  <si>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</si>
  <si>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</si>
  <si>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</si>
  <si>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</si>
  <si>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</si>
  <si>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</si>
  <si>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</si>
  <si>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</si>
  <si>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</si>
  <si>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</si>
  <si>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</si>
  <si>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</si>
  <si>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</si>
  <si>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</si>
  <si>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</si>
  <si>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</si>
  <si>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</si>
  <si>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</si>
  <si>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</si>
  <si>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</si>
  <si>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</si>
  <si>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</si>
  <si>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</si>
  <si>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</si>
  <si>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</si>
  <si>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</si>
  <si>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</si>
  <si>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</si>
  <si>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</si>
  <si>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</si>
  <si>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</si>
  <si>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</si>
  <si>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</si>
  <si>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</si>
  <si>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</si>
  <si>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</si>
  <si>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</si>
  <si>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</si>
  <si>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</si>
  <si>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</si>
  <si>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</si>
  <si>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</si>
  <si>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</si>
  <si>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</si>
  <si>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</si>
  <si>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</si>
  <si>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</si>
  <si>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</si>
  <si>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</si>
  <si>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</si>
  <si>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</si>
  <si>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</si>
  <si>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</si>
  <si>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</si>
  <si>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</si>
  <si>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</si>
  <si>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</si>
  <si>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</si>
  <si>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</si>
  <si>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</si>
  <si>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</si>
  <si>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</si>
  <si>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</si>
  <si>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</si>
  <si>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</si>
  <si>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</si>
  <si>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</si>
  <si>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</si>
  <si>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</si>
  <si>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</si>
  <si>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</si>
  <si>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</si>
  <si>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</si>
  <si>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</si>
  <si>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</si>
  <si>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</si>
  <si>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</si>
  <si>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</si>
  <si>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</si>
  <si>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</si>
  <si>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</si>
  <si>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</si>
  <si>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</si>
  <si>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</si>
  <si>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</si>
  <si>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</si>
  <si>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</si>
  <si>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</si>
  <si>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</si>
  <si>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</si>
  <si>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</si>
  <si>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</si>
  <si>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</si>
  <si>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</si>
  <si>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</si>
  <si>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</si>
  <si>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</si>
  <si>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</si>
  <si>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</si>
  <si>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</si>
  <si>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</si>
  <si>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</si>
  <si>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</si>
  <si>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</si>
  <si>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</si>
  <si>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</si>
  <si>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</si>
  <si>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</si>
  <si>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</si>
  <si>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</si>
  <si>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</si>
  <si>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</si>
  <si>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</si>
  <si>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</si>
  <si>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</si>
  <si>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</si>
  <si>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</si>
  <si>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</si>
  <si>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</si>
  <si>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</si>
  <si>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</si>
  <si>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</si>
  <si>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</si>
  <si>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</si>
  <si>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</si>
  <si>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</si>
  <si>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</si>
  <si>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</si>
  <si>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</si>
  <si>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</si>
  <si>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</si>
  <si>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</si>
  <si>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</si>
  <si>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</si>
  <si>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</si>
  <si>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</si>
  <si>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</si>
  <si>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</si>
  <si>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</si>
  <si>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</si>
  <si>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</si>
  <si>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</si>
  <si>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</si>
  <si>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</si>
  <si>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</si>
  <si>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</si>
  <si>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</si>
  <si>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</si>
  <si>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</si>
  <si>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</si>
  <si>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</si>
  <si>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</si>
  <si>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</si>
  <si>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</si>
  <si>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</si>
  <si>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</si>
  <si>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</si>
  <si>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</si>
  <si>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</si>
  <si>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</si>
  <si>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</si>
  <si>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</si>
  <si>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</si>
  <si>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</si>
  <si>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</si>
  <si>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</si>
  <si>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</si>
  <si>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</si>
  <si>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</si>
  <si>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</si>
  <si>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</si>
  <si>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</si>
  <si>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</si>
  <si>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</si>
  <si>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</si>
  <si>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</si>
  <si>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</si>
  <si>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</si>
  <si>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</si>
  <si>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</si>
  <si>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</si>
  <si>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</si>
  <si>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</si>
  <si>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</si>
  <si>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</si>
  <si>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</si>
  <si>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</si>
  <si>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</si>
  <si>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</si>
  <si>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</si>
  <si>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</si>
  <si>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</si>
  <si>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</si>
  <si>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</si>
  <si>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</si>
  <si>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</si>
  <si>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</si>
  <si>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</si>
  <si>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</si>
  <si>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</si>
  <si>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</si>
  <si>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</si>
  <si>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</si>
  <si>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</si>
  <si>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</si>
  <si>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</si>
  <si>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</si>
  <si>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</si>
  <si>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</si>
  <si>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</si>
  <si>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</si>
  <si>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</si>
  <si>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</si>
  <si>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</si>
  <si>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</si>
  <si>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</si>
  <si>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</si>
  <si>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</si>
  <si>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</si>
  <si>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</si>
  <si>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</si>
  <si>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</si>
  <si>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</si>
  <si>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</si>
  <si>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</si>
  <si>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</si>
  <si>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</si>
  <si>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</si>
  <si>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</si>
  <si>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</si>
  <si>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</si>
  <si>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</si>
  <si>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</si>
  <si>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</si>
  <si>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</si>
  <si>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</si>
  <si>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</si>
  <si>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</si>
  <si>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</si>
  <si>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</si>
  <si>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</si>
  <si>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</si>
  <si>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</si>
  <si>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</si>
  <si>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</si>
  <si>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</si>
  <si>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</si>
  <si>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</si>
  <si>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</si>
  <si>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</si>
  <si>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</si>
  <si>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</si>
  <si>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</si>
  <si>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</si>
  <si>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</si>
  <si>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</si>
  <si>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</si>
  <si>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</si>
  <si>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</si>
  <si>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</si>
  <si>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</si>
  <si>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</si>
  <si>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</si>
  <si>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</si>
  <si>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</si>
  <si>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</si>
  <si>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</si>
  <si>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</si>
  <si>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</si>
  <si>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</si>
  <si>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</si>
  <si>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</si>
  <si>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</si>
  <si>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</si>
  <si>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</si>
  <si>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</si>
  <si>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</si>
  <si>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</si>
  <si>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</si>
  <si>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</si>
  <si>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</si>
  <si>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</si>
  <si>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</si>
  <si>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</si>
  <si>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</si>
  <si>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</si>
  <si>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</si>
  <si>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</si>
  <si>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</si>
  <si>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</si>
  <si>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</si>
  <si>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</si>
  <si>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</si>
  <si>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</si>
  <si>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</si>
  <si>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</si>
  <si>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</si>
  <si>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</si>
  <si>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</si>
  <si>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</si>
  <si>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</si>
  <si>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</si>
  <si>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</si>
  <si>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</si>
  <si>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</si>
  <si>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</si>
  <si>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</si>
  <si>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</si>
  <si>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</si>
  <si>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</si>
  <si>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</si>
  <si>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</si>
  <si>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</si>
  <si>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</si>
  <si>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</si>
  <si>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</si>
  <si>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</si>
  <si>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</si>
  <si>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</si>
  <si>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</si>
  <si>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</si>
  <si>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</si>
  <si>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</si>
  <si>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</si>
  <si>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</si>
  <si>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</si>
  <si>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</si>
  <si>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</si>
  <si>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</si>
  <si>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</si>
  <si>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</si>
  <si>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</si>
  <si>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</si>
  <si>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</si>
  <si>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</si>
  <si>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</si>
  <si>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</si>
  <si>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</si>
  <si>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</si>
  <si>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</si>
  <si>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</si>
  <si>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</si>
  <si>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</si>
  <si>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</si>
  <si>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</si>
  <si>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</si>
  <si>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</si>
  <si>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</si>
  <si>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</si>
  <si>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</si>
  <si>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</si>
  <si>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</si>
  <si>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</si>
  <si>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</si>
  <si>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</si>
  <si>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</si>
  <si>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</si>
  <si>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</si>
  <si>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</si>
  <si>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</si>
  <si>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</si>
  <si>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</si>
  <si>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</si>
  <si>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</si>
  <si>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</si>
  <si>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</si>
  <si>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</si>
  <si>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</si>
  <si>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</si>
  <si>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</si>
  <si>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</si>
  <si>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</si>
  <si>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</si>
  <si>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</si>
  <si>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</si>
  <si>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</si>
  <si>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</si>
  <si>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</si>
  <si>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</si>
  <si>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</si>
  <si>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</si>
  <si>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</si>
  <si>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</si>
  <si>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</si>
  <si>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</si>
  <si>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</si>
  <si>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</si>
  <si>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</si>
  <si>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</si>
  <si>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</si>
  <si>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</si>
  <si>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</si>
  <si>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</si>
  <si>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</si>
  <si>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</si>
  <si>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</si>
  <si>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</si>
  <si>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</si>
  <si>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</si>
  <si>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</si>
  <si>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</si>
  <si>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</si>
  <si>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</si>
  <si>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</si>
  <si>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</si>
  <si>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</si>
  <si>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</si>
  <si>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</si>
  <si>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</si>
  <si>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</si>
  <si>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</si>
  <si>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</si>
  <si>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</si>
  <si>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</si>
  <si>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</si>
  <si>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</si>
  <si>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</si>
  <si>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</si>
  <si>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</si>
  <si>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</si>
  <si>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</si>
  <si>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</si>
  <si>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</si>
  <si>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</si>
  <si>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</si>
  <si>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</si>
  <si>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</si>
  <si>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</si>
  <si>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</si>
  <si>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</si>
  <si>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</si>
  <si>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</si>
  <si>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</si>
  <si>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</si>
  <si>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</si>
  <si>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</si>
  <si>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</si>
  <si>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</si>
  <si>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</si>
  <si>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</si>
  <si>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</si>
  <si>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</si>
  <si>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</si>
  <si>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</si>
  <si>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</si>
  <si>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</si>
  <si>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</si>
  <si>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</si>
  <si>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</si>
  <si>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</si>
  <si>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</si>
  <si>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</si>
  <si>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</si>
  <si>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</si>
  <si>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</si>
  <si>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</si>
  <si>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</si>
  <si>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</si>
  <si>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</si>
  <si>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</si>
  <si>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</si>
  <si>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</si>
  <si>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</si>
  <si>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</si>
  <si>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</si>
  <si>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</si>
  <si>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</si>
  <si>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</si>
  <si>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</si>
  <si>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</si>
  <si>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</si>
  <si>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</si>
  <si>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</si>
  <si>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</si>
  <si>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</si>
  <si>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</si>
  <si>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</si>
  <si>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</si>
  <si>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</si>
  <si>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</si>
  <si>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</si>
  <si>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</si>
  <si>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</si>
  <si>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</si>
  <si>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</si>
  <si>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</si>
  <si>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</si>
  <si>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</si>
  <si>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</si>
  <si>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</si>
  <si>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</si>
  <si>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</si>
  <si>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</si>
  <si>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</si>
  <si>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</si>
  <si>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</si>
  <si>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</si>
  <si>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</si>
  <si>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</si>
  <si>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</si>
  <si>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</si>
  <si>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</si>
  <si>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</si>
  <si>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</si>
  <si>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</si>
  <si>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</si>
  <si>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</si>
  <si>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</si>
  <si>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</si>
  <si>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</si>
  <si>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</si>
  <si>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</si>
  <si>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</si>
  <si>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</si>
  <si>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</si>
  <si>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</si>
  <si>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</si>
  <si>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</si>
  <si>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</si>
  <si>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</si>
  <si>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</si>
  <si>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</si>
  <si>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</si>
  <si>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</si>
  <si>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</si>
  <si>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</si>
  <si>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</si>
  <si>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</si>
  <si>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</si>
  <si>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</si>
  <si>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</si>
  <si>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</si>
  <si>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</si>
  <si>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</si>
  <si>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</si>
  <si>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</si>
  <si>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</si>
  <si>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</si>
  <si>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</si>
  <si>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</si>
  <si>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</si>
  <si>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</si>
  <si>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</si>
  <si>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</si>
  <si>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</si>
  <si>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</si>
  <si>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</si>
  <si>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</si>
  <si>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</si>
  <si>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</si>
  <si>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</si>
  <si>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</si>
  <si>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</si>
  <si>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</si>
  <si>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</si>
  <si>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</si>
  <si>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</si>
  <si>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</si>
  <si>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</si>
  <si>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</si>
  <si>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</si>
  <si>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</si>
  <si>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</si>
  <si>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</si>
  <si>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</si>
  <si>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</si>
  <si>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</si>
  <si>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</si>
  <si>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</si>
  <si>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</si>
  <si>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</si>
  <si>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</si>
  <si>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</si>
  <si>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</si>
  <si>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</si>
  <si>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</si>
  <si>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</si>
  <si>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</si>
  <si>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</si>
  <si>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</si>
  <si>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</si>
  <si>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</si>
  <si>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</si>
  <si>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</si>
  <si>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</si>
  <si>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</si>
  <si>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</si>
  <si>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</si>
  <si>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</si>
  <si>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</si>
  <si>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</si>
  <si>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</si>
  <si>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</si>
  <si>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</si>
  <si>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</si>
  <si>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</si>
  <si>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</si>
  <si>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</si>
  <si>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</si>
  <si>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</si>
  <si>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</si>
  <si>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</si>
  <si>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</si>
  <si>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</si>
  <si>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</si>
  <si>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</si>
  <si>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</si>
  <si>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</si>
  <si>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</si>
  <si>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</si>
  <si>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</si>
  <si>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</si>
  <si>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</si>
  <si>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</si>
  <si>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</si>
  <si>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</si>
  <si>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</si>
  <si>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</si>
  <si>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</si>
  <si>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</si>
  <si>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</si>
  <si>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</si>
  <si>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</si>
  <si>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</si>
  <si>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</si>
  <si>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</si>
  <si>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</si>
  <si>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</si>
  <si>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</si>
  <si>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</si>
  <si>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</si>
  <si>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</si>
  <si>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</si>
  <si>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</si>
  <si>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</si>
  <si>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</si>
  <si>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</si>
  <si>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</si>
  <si>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</si>
  <si>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</si>
  <si>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</si>
  <si>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</si>
  <si>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</si>
  <si>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</si>
  <si>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</si>
  <si>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</si>
  <si>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</si>
  <si>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</si>
  <si>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</si>
  <si>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</si>
  <si>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</si>
  <si>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</si>
  <si>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</si>
  <si>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</si>
  <si>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</si>
  <si>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</si>
  <si>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</si>
  <si>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</si>
  <si>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</si>
  <si>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</si>
  <si>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</si>
  <si>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</si>
  <si>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</si>
  <si>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</si>
  <si>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</si>
  <si>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</si>
  <si>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</si>
  <si>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</si>
  <si>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</si>
  <si>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</si>
  <si>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</si>
  <si>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</si>
  <si>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</si>
  <si>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</si>
  <si>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</si>
  <si>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</si>
  <si>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</si>
  <si>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</si>
  <si>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</si>
  <si>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</si>
  <si>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</si>
  <si>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</si>
  <si>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</si>
  <si>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</si>
  <si>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</si>
  <si>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</si>
  <si>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</si>
  <si>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</si>
  <si>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</si>
  <si>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</si>
  <si>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</si>
  <si>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</si>
  <si>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</si>
  <si>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</si>
  <si>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</si>
  <si>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</si>
  <si>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</si>
  <si>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</si>
  <si>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</si>
  <si>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</si>
  <si>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</si>
  <si>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</si>
  <si>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</si>
  <si>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</si>
  <si>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</si>
  <si>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</si>
  <si>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</si>
  <si>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</si>
  <si>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</si>
  <si>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</si>
  <si>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</si>
  <si>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</si>
  <si>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</si>
  <si>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</si>
  <si>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</si>
  <si>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</si>
  <si>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</si>
  <si>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</si>
  <si>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</si>
  <si>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</si>
  <si>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</si>
  <si>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</si>
  <si>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</si>
  <si>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</si>
  <si>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</si>
  <si>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</si>
  <si>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</si>
  <si>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</si>
  <si>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</si>
  <si>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</si>
  <si>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</si>
  <si>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</si>
  <si>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</si>
  <si>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</si>
  <si>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</si>
  <si>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</si>
  <si>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</si>
  <si>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</si>
  <si>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</si>
  <si>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</si>
  <si>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</si>
  <si>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</si>
  <si>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</si>
  <si>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</si>
  <si>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</si>
  <si>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</si>
  <si>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</si>
  <si>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</si>
  <si>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</si>
  <si>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</si>
  <si>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</si>
  <si>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</si>
  <si>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</si>
  <si>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</si>
  <si>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</si>
  <si>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</si>
  <si>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</si>
  <si>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</si>
  <si>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</si>
  <si>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</si>
  <si>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</si>
  <si>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</si>
  <si>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</si>
  <si>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</si>
  <si>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</si>
  <si>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</si>
  <si>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</si>
  <si>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</si>
  <si>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</si>
  <si>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</si>
  <si>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</si>
  <si>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</si>
  <si>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</si>
  <si>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</si>
  <si>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</si>
  <si>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</si>
  <si>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</si>
  <si>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</si>
  <si>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</si>
  <si>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</si>
  <si>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</si>
  <si>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</si>
  <si>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</si>
  <si>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</si>
  <si>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</si>
  <si>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</si>
  <si>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</si>
  <si>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</si>
  <si>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</si>
  <si>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</si>
  <si>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</si>
  <si>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</si>
  <si>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</si>
  <si>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</si>
  <si>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</si>
  <si>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</si>
  <si>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</si>
  <si>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</si>
  <si>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</si>
  <si>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</si>
  <si>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</si>
  <si>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</si>
  <si>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</si>
  <si>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</si>
  <si>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</si>
  <si>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</si>
  <si>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</si>
  <si>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</si>
  <si>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</si>
  <si>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</si>
  <si>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</si>
  <si>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</si>
  <si>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</si>
  <si>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</si>
  <si>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</si>
  <si>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</si>
  <si>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</si>
  <si>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</si>
  <si>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</si>
  <si>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</si>
  <si>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</si>
  <si>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</si>
  <si>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</si>
  <si>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</si>
  <si>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</si>
  <si>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</si>
  <si>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</si>
  <si>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</si>
  <si>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</si>
  <si>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</si>
  <si>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</si>
  <si>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</si>
  <si>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</si>
  <si>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</si>
  <si>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</si>
  <si>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</si>
  <si>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</si>
  <si>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</si>
  <si>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</si>
  <si>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</si>
  <si>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</si>
  <si>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</si>
  <si>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</si>
  <si>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</si>
  <si>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</si>
  <si>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</si>
  <si>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</si>
  <si>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</si>
  <si>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</si>
  <si>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</si>
  <si>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</si>
  <si>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</si>
  <si>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</si>
  <si>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</si>
  <si>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</si>
  <si>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</si>
  <si>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</si>
  <si>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</si>
  <si>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</si>
  <si>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</si>
  <si>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</si>
  <si>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</si>
  <si>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</si>
  <si>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</si>
  <si>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</si>
  <si>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</si>
  <si>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</si>
  <si>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</si>
  <si>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</si>
  <si>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</si>
  <si>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</si>
  <si>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</si>
  <si>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</si>
  <si>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</si>
  <si>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</si>
  <si>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</si>
  <si>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</si>
  <si>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</si>
  <si>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</si>
  <si>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</si>
  <si>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</si>
  <si>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</si>
  <si>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</si>
  <si>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</si>
  <si>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</si>
  <si>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</si>
  <si>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</si>
  <si>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</si>
  <si>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</si>
  <si>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</si>
  <si>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</si>
  <si>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</si>
  <si>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</si>
  <si>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</si>
  <si>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</si>
  <si>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</si>
  <si>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</si>
  <si>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</si>
  <si>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</si>
  <si>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</si>
  <si>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</si>
  <si>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</si>
  <si>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</si>
  <si>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</si>
  <si>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</si>
  <si>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</si>
  <si>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</si>
  <si>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</si>
  <si>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</si>
  <si>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</si>
  <si>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</si>
  <si>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</si>
  <si>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</si>
  <si>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</si>
  <si>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</si>
  <si>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</si>
  <si>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</si>
  <si>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</si>
  <si>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</si>
  <si>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</si>
  <si>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</si>
  <si>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</si>
  <si>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</si>
  <si>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</si>
  <si>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</si>
  <si>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</si>
  <si>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</si>
  <si>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</si>
  <si>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</si>
  <si>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</si>
  <si>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</si>
  <si>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</si>
  <si>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</si>
  <si>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</si>
  <si>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</si>
  <si>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</si>
  <si>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</si>
  <si>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</si>
  <si>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</si>
  <si>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</si>
  <si>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</si>
  <si>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</si>
  <si>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</si>
  <si>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</si>
  <si>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</si>
  <si>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</si>
  <si>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</si>
  <si>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</si>
  <si>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</si>
  <si>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</si>
  <si>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</si>
  <si>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</si>
  <si>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</si>
  <si>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</si>
  <si>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</si>
  <si>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</si>
  <si>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</si>
  <si>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</si>
  <si>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</si>
  <si>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</si>
  <si>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</si>
  <si>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</si>
  <si>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</si>
  <si>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</si>
  <si>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</si>
  <si>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</si>
  <si>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</si>
  <si>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</si>
  <si>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</si>
  <si>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</si>
  <si>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</si>
  <si>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</si>
  <si>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</si>
  <si>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</si>
  <si>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</si>
  <si>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</si>
  <si>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</si>
  <si>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</si>
  <si>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</si>
  <si>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</si>
  <si>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</si>
  <si>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</si>
  <si>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</si>
  <si>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</si>
  <si>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</si>
  <si>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</si>
  <si>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</si>
  <si>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</si>
  <si>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</si>
  <si>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</si>
  <si>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</si>
  <si>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</si>
  <si>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</si>
  <si>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</si>
  <si>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</si>
  <si>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</si>
  <si>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</si>
  <si>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</si>
  <si>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</si>
  <si>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</si>
  <si>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</si>
  <si>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</si>
  <si>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</si>
  <si>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</si>
  <si>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</si>
  <si>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</si>
  <si>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</si>
  <si>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</si>
  <si>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</si>
  <si>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</si>
  <si>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</si>
  <si>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</si>
  <si>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</si>
  <si>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</si>
  <si>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</si>
  <si>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</si>
  <si>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</si>
  <si>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</si>
  <si>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</si>
  <si>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</si>
  <si>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</si>
  <si>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</si>
  <si>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</si>
  <si>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</si>
  <si>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</si>
  <si>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</si>
  <si>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</si>
  <si>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</si>
  <si>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</si>
  <si>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</si>
  <si>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</si>
  <si>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</si>
  <si>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</si>
  <si>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</si>
  <si>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</si>
  <si>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</si>
  <si>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</si>
  <si>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</si>
  <si>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</si>
  <si>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</si>
  <si>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</si>
  <si>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</si>
  <si>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</si>
  <si>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</si>
  <si>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</si>
  <si>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</si>
  <si>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</si>
  <si>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</si>
  <si>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</si>
  <si>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</si>
  <si>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</si>
  <si>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</si>
  <si>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</si>
  <si>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</si>
  <si>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</si>
  <si>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</si>
  <si>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</si>
  <si>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</si>
  <si>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</si>
  <si>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</si>
  <si>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</si>
  <si>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</si>
  <si>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</si>
  <si>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</si>
  <si>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</si>
  <si>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</si>
  <si>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</si>
  <si>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</si>
  <si>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</si>
  <si>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</si>
  <si>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</si>
  <si>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</si>
  <si>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</si>
  <si>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</si>
  <si>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</si>
  <si>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</si>
  <si>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</si>
  <si>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</si>
  <si>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</si>
  <si>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</si>
  <si>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</si>
  <si>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</si>
  <si>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</si>
  <si>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</si>
  <si>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</si>
  <si>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</si>
  <si>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</si>
  <si>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</si>
  <si>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</si>
  <si>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</si>
  <si>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</si>
  <si>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</si>
  <si>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</si>
  <si>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</si>
  <si>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</si>
  <si>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</si>
  <si>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</si>
  <si>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</si>
  <si>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</si>
  <si>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</si>
  <si>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</si>
  <si>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</si>
  <si>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</si>
  <si>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</si>
  <si>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</si>
  <si>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</si>
  <si>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</si>
  <si>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</si>
  <si>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</si>
  <si>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</si>
  <si>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</si>
  <si>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</si>
  <si>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</si>
  <si>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</si>
  <si>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</si>
  <si>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</si>
  <si>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</si>
  <si>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</si>
  <si>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</si>
  <si>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</si>
  <si>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</si>
  <si>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</si>
  <si>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</si>
  <si>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</si>
  <si>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</si>
  <si>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</si>
  <si>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</si>
  <si>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</si>
  <si>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</si>
  <si>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</si>
  <si>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</si>
  <si>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</si>
  <si>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</si>
  <si>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</si>
  <si>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</si>
  <si>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</si>
  <si>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</si>
  <si>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</si>
  <si>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</si>
  <si>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</si>
  <si>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</si>
  <si>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</si>
  <si>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</si>
  <si>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</si>
  <si>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</si>
  <si>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</si>
  <si>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</si>
  <si>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</si>
  <si>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</si>
  <si>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</si>
  <si>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</si>
  <si>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</si>
  <si>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</si>
  <si>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</si>
  <si>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</si>
  <si>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</si>
  <si>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</si>
  <si>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</si>
  <si>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</si>
  <si>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</si>
  <si>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</si>
  <si>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</si>
  <si>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</si>
  <si>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</si>
  <si>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</si>
  <si>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</si>
  <si>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</si>
  <si>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</si>
  <si>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</si>
  <si>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</si>
  <si>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</si>
  <si>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</si>
  <si>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</si>
  <si>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</si>
  <si>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</si>
  <si>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</si>
  <si>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</si>
  <si>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</si>
  <si>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</si>
  <si>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</si>
  <si>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</si>
  <si>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</si>
  <si>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</si>
  <si>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</si>
  <si>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</si>
  <si>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</si>
  <si>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</si>
  <si>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</si>
  <si>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</si>
  <si>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</si>
  <si>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</si>
  <si>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</si>
  <si>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</si>
  <si>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</si>
  <si>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</si>
  <si>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</si>
  <si>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</si>
  <si>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</si>
  <si>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</si>
  <si>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</si>
  <si>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</si>
  <si>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</si>
  <si>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</si>
  <si>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</si>
  <si>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</si>
  <si>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</si>
  <si>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</si>
  <si>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</si>
  <si>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</si>
  <si>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</si>
  <si>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</si>
  <si>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</si>
  <si>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</si>
  <si>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</si>
  <si>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</si>
  <si>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</si>
  <si>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</si>
  <si>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</si>
  <si>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</si>
  <si>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</si>
  <si>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</si>
  <si>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</si>
  <si>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</si>
  <si>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</si>
  <si>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</si>
  <si>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</si>
  <si>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</si>
  <si>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</si>
  <si>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</si>
  <si>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</si>
  <si>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</si>
  <si>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</si>
  <si>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</si>
  <si>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</si>
  <si>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</si>
  <si>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</si>
  <si>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</si>
  <si>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</si>
  <si>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</si>
  <si>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</si>
  <si>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</si>
  <si>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</si>
  <si>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</si>
  <si>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</si>
  <si>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</si>
  <si>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</si>
  <si>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</si>
  <si>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</si>
  <si>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</si>
  <si>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</si>
  <si>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</si>
  <si>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</si>
  <si>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</si>
  <si>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</si>
  <si>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</si>
  <si>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</si>
  <si>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</si>
  <si>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</si>
  <si>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</si>
  <si>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</si>
  <si>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</si>
  <si>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</si>
  <si>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</si>
  <si>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</si>
  <si>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</si>
  <si>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</si>
  <si>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</si>
  <si>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</si>
  <si>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</si>
  <si>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</si>
  <si>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</si>
  <si>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</si>
  <si>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</si>
  <si>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</si>
  <si>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</si>
  <si>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</si>
  <si>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</si>
  <si>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</si>
  <si>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</si>
  <si>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</si>
  <si>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</si>
  <si>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</si>
  <si>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</si>
  <si>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</si>
  <si>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</si>
  <si>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</si>
  <si>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</si>
  <si>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</si>
  <si>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</si>
  <si>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</si>
  <si>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</si>
  <si>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</si>
  <si>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</si>
  <si>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</si>
  <si>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</si>
  <si>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</si>
  <si>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</si>
  <si>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</si>
  <si>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</si>
  <si>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</si>
  <si>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</si>
  <si>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</si>
  <si>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</si>
  <si>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</si>
  <si>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</si>
  <si>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</si>
  <si>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</si>
  <si>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</si>
  <si>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</si>
  <si>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</si>
  <si>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</si>
  <si>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</si>
  <si>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</si>
  <si>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</si>
  <si>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</si>
  <si>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</si>
  <si>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</si>
  <si>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</si>
  <si>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</si>
  <si>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</si>
  <si>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</si>
  <si>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</si>
  <si>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</si>
  <si>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</si>
  <si>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</si>
  <si>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</si>
  <si>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</si>
  <si>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</si>
  <si>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</si>
  <si>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</si>
  <si>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</si>
  <si>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</si>
  <si>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</si>
  <si>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</si>
  <si>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</si>
  <si>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</si>
  <si>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</si>
  <si>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</si>
  <si>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</si>
  <si>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</si>
  <si>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</si>
  <si>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</si>
  <si>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</si>
  <si>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</si>
  <si>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</si>
  <si>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</si>
  <si>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</si>
  <si>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</si>
  <si>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</si>
  <si>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</si>
  <si>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</si>
  <si>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</si>
  <si>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</si>
  <si>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</si>
  <si>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</si>
  <si>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</si>
  <si>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</si>
  <si>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</si>
  <si>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</si>
  <si>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</si>
  <si>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</si>
  <si>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</si>
  <si>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</si>
  <si>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</si>
  <si>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</si>
  <si>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</si>
  <si>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</si>
  <si>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</si>
  <si>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</si>
  <si>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</si>
  <si>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</si>
  <si>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</si>
  <si>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</si>
  <si>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</si>
  <si>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</si>
  <si>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</si>
  <si>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</si>
  <si>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</si>
  <si>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</si>
  <si>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</si>
  <si>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</si>
  <si>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</si>
  <si>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</si>
  <si>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</si>
  <si>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</si>
  <si>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</si>
  <si>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</si>
  <si>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</si>
  <si>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</si>
  <si>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</si>
  <si>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</si>
  <si>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</si>
  <si>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</si>
  <si>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</si>
  <si>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</si>
  <si>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</si>
  <si>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</si>
  <si>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</si>
  <si>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</si>
  <si>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</si>
  <si>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</si>
  <si>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</si>
  <si>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</si>
  <si>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</si>
  <si>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</si>
  <si>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</si>
  <si>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</si>
  <si>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</si>
  <si>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</si>
  <si>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</si>
  <si>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</si>
  <si>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</si>
  <si>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</si>
  <si>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</si>
  <si>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</si>
  <si>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</si>
  <si>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</si>
  <si>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</si>
  <si>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</si>
  <si>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</si>
  <si>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</si>
  <si>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</si>
  <si>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</si>
  <si>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</si>
  <si>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</si>
  <si>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</si>
  <si>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</si>
  <si>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</si>
  <si>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</si>
  <si>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</si>
  <si>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</si>
  <si>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</si>
  <si>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</si>
  <si>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</si>
  <si>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</si>
  <si>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</si>
  <si>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</si>
  <si>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</si>
  <si>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</si>
  <si>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</si>
  <si>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</si>
  <si>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</si>
  <si>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</si>
  <si>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</si>
  <si>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</si>
  <si>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</si>
  <si>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</si>
  <si>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</si>
  <si>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</si>
  <si>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</si>
  <si>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</si>
  <si>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</si>
  <si>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</si>
  <si>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</si>
  <si>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</si>
  <si>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</si>
  <si>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</si>
  <si>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</si>
  <si>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</si>
  <si>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</si>
  <si>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</si>
  <si>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</si>
  <si>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</si>
  <si>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</si>
  <si>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</si>
  <si>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</si>
  <si>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</si>
  <si>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</si>
  <si>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</si>
  <si>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</si>
  <si>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</si>
  <si>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</si>
  <si>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</si>
  <si>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</si>
  <si>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</si>
  <si>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</si>
  <si>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</si>
  <si>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</si>
  <si>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</si>
  <si>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</si>
  <si>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</si>
  <si>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</si>
  <si>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</si>
  <si>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</si>
  <si>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</si>
  <si>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</si>
  <si>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</si>
  <si>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</si>
  <si>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</si>
  <si>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</si>
  <si>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</si>
  <si>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</si>
  <si>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</si>
  <si>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</si>
  <si>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</si>
  <si>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</si>
  <si>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</si>
  <si>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</si>
  <si>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</si>
  <si>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</si>
  <si>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</si>
  <si>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</si>
  <si>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</si>
  <si>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</si>
  <si>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</si>
  <si>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</si>
  <si>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</si>
  <si>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</si>
  <si>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</si>
  <si>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</si>
  <si>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</si>
  <si>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</si>
  <si>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</si>
  <si>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</si>
  <si>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</si>
  <si>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</si>
  <si>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</si>
  <si>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</si>
  <si>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</si>
  <si>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</si>
  <si>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</si>
  <si>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</si>
  <si>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</si>
  <si>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</si>
  <si>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</si>
  <si>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</si>
  <si>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</si>
  <si>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</si>
  <si>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</si>
  <si>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</si>
  <si>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</si>
  <si>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</si>
  <si>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</si>
  <si>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</si>
  <si>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</si>
  <si>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</si>
  <si>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</si>
  <si>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</si>
  <si>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</si>
  <si>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</si>
  <si>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</si>
  <si>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</si>
  <si>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</si>
  <si>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</si>
  <si>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</si>
  <si>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</si>
  <si>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</si>
  <si>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</si>
  <si>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</si>
  <si>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</si>
  <si>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</si>
  <si>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</si>
  <si>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</si>
  <si>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</si>
  <si>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</si>
  <si>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</si>
  <si>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</si>
  <si>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</si>
  <si>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</si>
  <si>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</si>
  <si>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</si>
  <si>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</si>
  <si>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</si>
  <si>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</si>
  <si>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</si>
  <si>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</si>
  <si>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</si>
  <si>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</si>
  <si>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</si>
  <si>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</si>
  <si>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</si>
  <si>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</si>
  <si>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</si>
  <si>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</si>
  <si>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</si>
  <si>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</si>
  <si>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</si>
  <si>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</si>
  <si>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</si>
  <si>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</si>
  <si>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</si>
  <si>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</si>
  <si>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</si>
  <si>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</si>
  <si>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</si>
  <si>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</si>
  <si>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</si>
  <si>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</si>
  <si>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</si>
  <si>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</si>
  <si>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</si>
  <si>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</si>
  <si>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</si>
  <si>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</si>
  <si>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</si>
  <si>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</si>
  <si>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</si>
  <si>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</si>
  <si>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</si>
  <si>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</si>
  <si>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</si>
  <si>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</si>
  <si>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</si>
  <si>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</si>
  <si>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</si>
  <si>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</si>
  <si>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</si>
  <si>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</si>
  <si>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</si>
  <si>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</si>
  <si>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</si>
  <si>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</si>
  <si>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</si>
  <si>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</si>
  <si>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</si>
  <si>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</si>
  <si>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</si>
  <si>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</si>
  <si>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</si>
  <si>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</si>
  <si>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</si>
  <si>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</si>
  <si>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</si>
  <si>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</si>
  <si>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</si>
  <si>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</si>
  <si>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</si>
  <si>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</si>
  <si>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</si>
  <si>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</si>
  <si>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</si>
  <si>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</si>
  <si>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</si>
  <si>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</si>
  <si>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</si>
  <si>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</si>
  <si>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</si>
  <si>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</si>
  <si>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</si>
  <si>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</si>
  <si>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</si>
  <si>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</si>
  <si>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</si>
  <si>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</si>
  <si>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</si>
  <si>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</si>
  <si>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</si>
  <si>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</si>
  <si>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</si>
  <si>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</si>
  <si>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</si>
  <si>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</si>
  <si>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</si>
  <si>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</si>
  <si>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</si>
  <si>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</si>
  <si>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</si>
  <si>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</si>
  <si>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</si>
  <si>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</si>
  <si>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</si>
  <si>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</si>
  <si>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</si>
  <si>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</si>
  <si>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</si>
  <si>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</si>
  <si>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</si>
  <si>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</si>
  <si>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</si>
  <si>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</si>
  <si>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</si>
  <si>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</si>
  <si>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</si>
  <si>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</si>
  <si>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</si>
  <si>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</si>
  <si>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</si>
  <si>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</si>
  <si>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</si>
  <si>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</si>
  <si>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</si>
  <si>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</si>
  <si>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</si>
  <si>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</si>
  <si>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</si>
  <si>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</si>
  <si>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</si>
  <si>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</si>
  <si>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</si>
  <si>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</si>
  <si>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</si>
  <si>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</si>
  <si>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</si>
  <si>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</si>
  <si>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</si>
  <si>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</si>
  <si>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</si>
  <si>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</si>
  <si>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</si>
  <si>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</si>
  <si>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</si>
  <si>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</si>
  <si>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</si>
  <si>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</si>
  <si>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</si>
  <si>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</si>
  <si>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</si>
  <si>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</si>
  <si>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</si>
  <si>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</si>
  <si>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</si>
  <si>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</si>
  <si>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</si>
  <si>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</si>
  <si>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</si>
  <si>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</si>
  <si>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</si>
  <si>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</si>
  <si>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</si>
  <si>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</si>
  <si>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</si>
  <si>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</si>
  <si>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</si>
  <si>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</si>
  <si>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</si>
  <si>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</si>
  <si>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</si>
  <si>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</si>
  <si>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</si>
  <si>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</si>
  <si>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</si>
  <si>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</si>
  <si>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</si>
  <si>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</si>
  <si>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</si>
  <si>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</si>
  <si>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</si>
  <si>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</si>
  <si>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</si>
  <si>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</si>
  <si>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</si>
  <si>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</si>
  <si>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</si>
  <si>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</si>
  <si>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</si>
  <si>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</si>
  <si>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</si>
  <si>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</si>
  <si>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</si>
  <si>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</si>
  <si>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</si>
  <si>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</si>
  <si>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</si>
  <si>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</si>
  <si>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</si>
  <si>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</si>
  <si>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</si>
  <si>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</si>
  <si>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</si>
  <si>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</si>
  <si>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</si>
  <si>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</si>
  <si>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</si>
  <si>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</si>
  <si>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</si>
  <si>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</si>
  <si>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</si>
  <si>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</si>
  <si>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</si>
  <si>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</si>
  <si>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</si>
  <si>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</si>
  <si>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</si>
  <si>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</si>
  <si>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</si>
  <si>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</si>
  <si>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</si>
  <si>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</si>
  <si>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</si>
  <si>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</si>
  <si>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</si>
  <si>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</si>
  <si>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</si>
  <si>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</si>
  <si>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</si>
  <si>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</si>
  <si>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</si>
  <si>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</si>
  <si>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</si>
  <si>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</si>
  <si>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</si>
  <si>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</si>
  <si>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</si>
  <si>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</si>
  <si>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</si>
  <si>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</si>
  <si>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</si>
  <si>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</si>
  <si>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</si>
  <si>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</si>
  <si>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</si>
  <si>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</si>
  <si>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</si>
  <si>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</si>
  <si>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</si>
  <si>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</si>
  <si>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</si>
  <si>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</si>
  <si>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</si>
  <si>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</si>
  <si>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</si>
  <si>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</si>
  <si>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</si>
  <si>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</si>
  <si>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</si>
  <si>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</si>
  <si>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</si>
  <si>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</si>
  <si>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</si>
  <si>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</si>
  <si>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</si>
  <si>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</si>
  <si>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</si>
  <si>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</si>
  <si>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</si>
  <si>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</si>
  <si>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</si>
  <si>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</si>
  <si>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</si>
  <si>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</si>
  <si>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</si>
  <si>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</si>
  <si>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</si>
  <si>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</si>
  <si>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</si>
  <si>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</si>
  <si>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</si>
  <si>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</si>
  <si>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</si>
  <si>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</si>
  <si>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</si>
  <si>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</si>
  <si>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</si>
  <si>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</si>
  <si>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</si>
  <si>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</si>
  <si>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</si>
  <si>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</si>
  <si>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</si>
  <si>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</si>
  <si>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</si>
  <si>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</si>
  <si>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</si>
  <si>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</si>
  <si>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</si>
  <si>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</si>
  <si>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</si>
  <si>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</si>
  <si>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</si>
  <si>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</si>
  <si>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</si>
  <si>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</si>
  <si>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</si>
  <si>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</si>
  <si>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</si>
  <si>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</si>
  <si>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</si>
  <si>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</si>
  <si>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</si>
  <si>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</si>
  <si>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</si>
  <si>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</si>
  <si>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</si>
  <si>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</si>
  <si>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</si>
  <si>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</si>
  <si>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</si>
  <si>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</si>
  <si>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</si>
  <si>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</si>
  <si>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</si>
  <si>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</si>
  <si>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</si>
  <si>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</si>
  <si>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</si>
  <si>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</si>
  <si>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</si>
  <si>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</si>
  <si>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</si>
  <si>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</si>
  <si>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</si>
  <si>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</si>
  <si>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</si>
  <si>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</si>
  <si>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</si>
  <si>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</si>
  <si>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</si>
  <si>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</si>
  <si>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</si>
  <si>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</si>
  <si>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</si>
  <si>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</si>
  <si>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</si>
  <si>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</si>
  <si>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</si>
  <si>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</si>
  <si>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</si>
  <si>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</si>
  <si>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</si>
  <si>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</si>
  <si>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</si>
  <si>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</si>
  <si>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</si>
  <si>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</si>
  <si>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</si>
  <si>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</si>
  <si>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</si>
  <si>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</si>
  <si>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</si>
  <si>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</si>
  <si>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</si>
  <si>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</si>
  <si>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</si>
  <si>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</si>
  <si>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</si>
  <si>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</si>
  <si>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</si>
  <si>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</si>
  <si>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</si>
  <si>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</si>
  <si>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</si>
  <si>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</si>
  <si>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</si>
  <si>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</si>
  <si>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</si>
  <si>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</si>
  <si>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</si>
  <si>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</si>
  <si>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</si>
  <si>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</si>
  <si>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</si>
  <si>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</si>
  <si>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</si>
  <si>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</si>
  <si>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</si>
  <si>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</si>
  <si>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</si>
  <si>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</si>
  <si>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</si>
  <si>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</si>
  <si>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</si>
  <si>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</si>
  <si>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</si>
  <si>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</si>
  <si>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</si>
  <si>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</si>
  <si>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</si>
  <si>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</si>
  <si>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</si>
  <si>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</si>
  <si>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</si>
  <si>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</si>
  <si>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</si>
  <si>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</si>
  <si>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</si>
  <si>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</si>
  <si>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</si>
  <si>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</si>
  <si>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</si>
  <si>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</si>
  <si>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</si>
  <si>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</si>
  <si>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</si>
  <si>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</si>
  <si>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</si>
  <si>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</si>
  <si>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</si>
  <si>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</si>
  <si>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</si>
  <si>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</si>
  <si>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</si>
  <si>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</si>
  <si>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</si>
  <si>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</si>
  <si>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</si>
  <si>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</si>
  <si>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</si>
  <si>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</si>
  <si>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</si>
  <si>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</si>
  <si>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</si>
  <si>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</si>
  <si>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</si>
  <si>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</si>
  <si>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</si>
  <si>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</si>
  <si>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</si>
  <si>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</si>
  <si>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</si>
  <si>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</si>
  <si>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</si>
  <si>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</si>
  <si>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</si>
  <si>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</si>
  <si>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</si>
  <si>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</si>
  <si>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</si>
  <si>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</si>
  <si>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</si>
  <si>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</si>
  <si>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</si>
  <si>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</si>
  <si>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</si>
  <si>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</si>
  <si>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</si>
  <si>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</si>
  <si>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</si>
  <si>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</si>
  <si>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</si>
  <si>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</si>
  <si>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</si>
  <si>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</si>
  <si>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</si>
  <si>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</si>
  <si>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</si>
  <si>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</si>
  <si>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</si>
  <si>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</si>
  <si>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</si>
  <si>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</si>
  <si>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</si>
  <si>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</si>
  <si>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</si>
  <si>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</si>
  <si>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</si>
  <si>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</si>
  <si>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</si>
  <si>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</si>
  <si>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</si>
  <si>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</si>
  <si>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</si>
  <si>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</si>
  <si>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</si>
  <si>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</si>
  <si>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</si>
  <si>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</si>
  <si>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</si>
  <si>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</si>
  <si>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</si>
  <si>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</si>
  <si>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</si>
  <si>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</si>
  <si>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</si>
  <si>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</si>
  <si>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</si>
  <si>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</si>
  <si>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</si>
  <si>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</si>
  <si>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</si>
  <si>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</si>
  <si>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</si>
  <si>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</si>
  <si>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</si>
  <si>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</si>
  <si>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</si>
  <si>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</si>
  <si>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</si>
  <si>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</si>
  <si>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</si>
  <si>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</si>
  <si>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</si>
  <si>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</si>
  <si>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</si>
  <si>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</si>
  <si>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</si>
  <si>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</si>
  <si>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</si>
  <si>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</si>
  <si>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</si>
  <si>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</si>
  <si>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</si>
  <si>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</si>
  <si>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</si>
  <si>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</si>
  <si>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</si>
  <si>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</si>
  <si>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</si>
  <si>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</si>
  <si>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</si>
  <si>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</si>
  <si>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</si>
  <si>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</si>
  <si>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</si>
  <si>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</si>
  <si>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</si>
  <si>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</si>
  <si>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</si>
  <si>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</si>
  <si>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</si>
  <si>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</si>
  <si>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</si>
  <si>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</si>
  <si>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</si>
  <si>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</si>
  <si>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</si>
  <si>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</si>
  <si>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</si>
  <si>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</si>
  <si>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</si>
  <si>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</si>
  <si>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</si>
  <si>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</si>
  <si>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</si>
  <si>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</si>
  <si>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</si>
  <si>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</si>
  <si>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</si>
  <si>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</si>
  <si>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</si>
  <si>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</si>
  <si>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</si>
  <si>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</si>
  <si>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</si>
  <si>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</si>
  <si>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</si>
  <si>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</si>
  <si>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</si>
  <si>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</si>
  <si>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</si>
  <si>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</si>
  <si>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</si>
  <si>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</si>
  <si>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</si>
  <si>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</si>
  <si>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</si>
  <si>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</si>
  <si>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</si>
  <si>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</si>
  <si>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</si>
  <si>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</si>
  <si>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</si>
  <si>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</si>
  <si>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</si>
  <si>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</si>
  <si>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</si>
  <si>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</si>
  <si>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</si>
  <si>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</si>
  <si>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</si>
  <si>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</si>
  <si>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</si>
  <si>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</si>
  <si>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</si>
  <si>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</si>
  <si>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</si>
  <si>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</si>
  <si>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</si>
  <si>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</si>
  <si>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</si>
  <si>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</si>
  <si>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</si>
  <si>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</si>
  <si>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</si>
  <si>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</si>
  <si>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</si>
  <si>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</si>
  <si>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</si>
  <si>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</si>
  <si>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</si>
  <si>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</si>
  <si>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</si>
  <si>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</si>
  <si>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</si>
  <si>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</si>
  <si>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</si>
  <si>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</si>
  <si>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</si>
  <si>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</si>
  <si>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</si>
  <si>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</si>
  <si>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</si>
  <si>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</si>
  <si>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</si>
  <si>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</si>
  <si>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</si>
  <si>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</si>
  <si>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</si>
  <si>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</si>
  <si>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</si>
  <si>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</si>
  <si>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</si>
  <si>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</si>
  <si>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</si>
  <si>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</si>
  <si>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</si>
  <si>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</si>
  <si>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</si>
  <si>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</si>
  <si>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</si>
  <si>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</si>
  <si>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</si>
  <si>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</si>
  <si>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</si>
  <si>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</si>
  <si>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</si>
  <si>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</si>
  <si>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</si>
  <si>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</si>
  <si>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</si>
  <si>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</si>
  <si>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</si>
  <si>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</si>
  <si>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</si>
  <si>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</si>
  <si>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</si>
  <si>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</si>
  <si>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</si>
  <si>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</si>
  <si>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</si>
  <si>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</si>
  <si>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</si>
  <si>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</si>
  <si>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</si>
  <si>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</si>
  <si>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</si>
  <si>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</si>
  <si>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</si>
  <si>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</si>
  <si>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</si>
  <si>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</si>
  <si>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</si>
  <si>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</si>
  <si>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</si>
  <si>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</si>
  <si>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</si>
  <si>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</si>
  <si>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</si>
  <si>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</si>
  <si>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</si>
  <si>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</si>
  <si>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</si>
  <si>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</si>
  <si>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</si>
  <si>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</si>
  <si>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</si>
  <si>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</si>
  <si>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</si>
  <si>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</si>
  <si>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</si>
  <si>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</si>
  <si>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</si>
  <si>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</si>
  <si>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</si>
  <si>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</si>
  <si>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</si>
  <si>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</si>
  <si>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</si>
  <si>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</si>
  <si>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</si>
  <si>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</si>
  <si>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</si>
  <si>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</si>
  <si>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</si>
  <si>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</si>
  <si>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</si>
  <si>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</si>
  <si>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</si>
  <si>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</si>
  <si>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</si>
  <si>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</si>
  <si>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</si>
  <si>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</si>
  <si>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</si>
  <si>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</si>
  <si>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</si>
  <si>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</si>
  <si>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</si>
  <si>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</si>
  <si>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</si>
  <si>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</si>
  <si>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</si>
  <si>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</si>
  <si>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</si>
  <si>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</si>
  <si>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</si>
  <si>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</si>
  <si>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</si>
  <si>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</si>
  <si>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</si>
  <si>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</si>
  <si>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</si>
  <si>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</si>
  <si>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</si>
  <si>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</si>
  <si>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</si>
  <si>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</si>
  <si>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</si>
  <si>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</si>
  <si>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</si>
  <si>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</si>
  <si>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</si>
  <si>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</si>
  <si>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</si>
  <si>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</si>
  <si>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</si>
  <si>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</si>
  <si>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</si>
  <si>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</si>
  <si>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</si>
  <si>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</si>
  <si>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</si>
  <si>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</si>
  <si>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</si>
  <si>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</si>
  <si>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</si>
  <si>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</si>
  <si>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</si>
  <si>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</si>
  <si>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</si>
  <si>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</si>
  <si>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</si>
  <si>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</si>
  <si>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</si>
  <si>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</si>
  <si>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</si>
  <si>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</si>
  <si>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</si>
  <si>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</si>
  <si>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</si>
  <si>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</si>
  <si>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</si>
  <si>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</si>
  <si>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</si>
  <si>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</si>
  <si>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</si>
  <si>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</si>
  <si>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</si>
  <si>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</si>
  <si>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</si>
  <si>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</si>
  <si>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</si>
  <si>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</si>
  <si>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</si>
  <si>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</si>
  <si>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</si>
  <si>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</si>
  <si>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</si>
  <si>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</si>
  <si>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</si>
  <si>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</si>
  <si>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</si>
  <si>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Fisk Alloy, Inc.</t>
  </si>
  <si>
    <t>32470</t>
  </si>
  <si>
    <t>iPoint Conflict Minerals Platform</t>
  </si>
  <si>
    <t>10 Thomas Road N</t>
  </si>
  <si>
    <t>Joe Rodriguez</t>
  </si>
  <si>
    <t>jrodriguez@fiskalloy.com</t>
  </si>
  <si>
    <t>9738258466</t>
  </si>
  <si>
    <t>Jim Mentekidis</t>
  </si>
  <si>
    <t>VP Product Management</t>
  </si>
  <si>
    <t>mentekidis@fiskalloy.com</t>
  </si>
  <si>
    <t>9738258439</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</si>
</sst>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mentekidis@fiskalloy.com" TargetMode="External"/><Relationship Id="rId1" Type="http://schemas.openxmlformats.org/officeDocument/2006/relationships/hyperlink" Target="mailto:jrodriguez@fiskallo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topLeftCell="A10" workbookViewId="0">
      <selection activeCell="G102" sqref="G10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0" t="s">
        <v>377</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Description of Scope:</v>
      </c>
      <c r="C10" s="132"/>
      <c r="D10" s="391"/>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7"/>
      <c r="C11" s="132"/>
      <c r="D11" s="398" t="str">
        <f ca="1">IF(D9=Q9,OFFSET(L!$C$1,MATCH("Declaration"&amp;ADDRESS(ROW(),COLUMN(),4),L!$A:$A,0)-1,SL,,),"")</f>
        <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8" t="s">
        <v>14061</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8" t="s">
        <v>14062</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8" t="s">
        <v>14063</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8" t="s">
        <v>14064</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5" t="s">
        <v>14065</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8" t="s">
        <v>14066</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8" t="s">
        <v>14067</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8" t="s">
        <v>14068</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5" t="s">
        <v>14069</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8" t="s">
        <v>14070</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3">
        <v>44197</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372</v>
      </c>
      <c r="E26" s="374"/>
      <c r="F26" s="10"/>
      <c r="G26" s="362"/>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1"/>
      <c r="E50" s="402"/>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8" t="str">
        <f ca="1">OFFSET(L!$C$1,MATCH("Declaration"&amp;ADDRESS(ROW(),COLUMN(),4),L!$A:$A,0)-1,SL,,)</f>
        <v>Answer the Following Questions at a Company Level</v>
      </c>
      <c r="C61" s="418"/>
      <c r="D61" s="418"/>
      <c r="E61" s="418"/>
      <c r="F61" s="418"/>
      <c r="G61" s="418"/>
      <c r="H61" s="418"/>
      <c r="I61" s="418"/>
      <c r="J61" s="41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372</v>
      </c>
      <c r="E63" s="374"/>
      <c r="F63" s="56"/>
      <c r="G63" s="362"/>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t="s">
        <v>372</v>
      </c>
      <c r="E65" s="374"/>
      <c r="F65" s="56"/>
      <c r="G65" s="403"/>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372</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t="s">
        <v>372</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t="s">
        <v>372</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19" t="s">
        <v>372</v>
      </c>
      <c r="E73" s="420"/>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73" t="s">
        <v>372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1"/>
      <c r="H76" s="421"/>
      <c r="I76" s="421"/>
      <c r="J76" s="42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t="s">
        <v>372</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t="s">
        <v>372</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7" t="str">
        <f>IF(OR($D$8="",$I$3=""),"","Click here to check required fields completion")</f>
        <v/>
      </c>
      <c r="C80" s="417"/>
      <c r="D80" s="417"/>
      <c r="E80" s="417"/>
      <c r="F80" s="417"/>
      <c r="G80" s="417"/>
      <c r="H80" s="417"/>
      <c r="I80" s="417"/>
      <c r="J80" s="41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16" r:id="rId1"/>
    <hyperlink ref="D20" r:id="rId2"/>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Fisk Alloy, Inc.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Joe Rodriguez</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jrodriguez@fiskalloy.com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9738258466</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Jim Mentekidis</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mentekidis@fiskalloy.com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9738258439</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44197</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No</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9.7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42.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99.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70.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20">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56.7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42.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56.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8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14">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7">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14">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28">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13.7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85.2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28">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99">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85.2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30">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14">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7">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7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7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5.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5.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5.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5.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71.2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98893d5f-232f-4f98-b444-edffba23399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Janet</cp:lastModifiedBy>
  <cp:lastPrinted>2015-04-21T20:47:43Z</cp:lastPrinted>
  <dcterms:created xsi:type="dcterms:W3CDTF">2010-06-21T21:00:23Z</dcterms:created>
  <dcterms:modified xsi:type="dcterms:W3CDTF">2021-02-11T14:38:12Z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